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fs1\Company Data\KLS - Customers\Philadelphia Navy Yard PIDC\KLS Working Folder\Procurement &amp; Program Management\Construction Bid\PIDC Bid Package\Legal Review Draft Set\"/>
    </mc:Choice>
  </mc:AlternateContent>
  <xr:revisionPtr revIDLastSave="0" documentId="13_ncr:1_{F5D955D6-BFC3-485D-BA39-DD43A415BCE0}" xr6:coauthVersionLast="47" xr6:coauthVersionMax="47" xr10:uidLastSave="{00000000-0000-0000-0000-000000000000}"/>
  <bookViews>
    <workbookView xWindow="-108" yWindow="-108" windowWidth="23256" windowHeight="12576" xr2:uid="{00000000-000D-0000-FFFF-FFFF00000000}"/>
  </bookViews>
  <sheets>
    <sheet name="BOM &amp; Install Schedule" sheetId="4" r:id="rId1"/>
  </sheets>
  <definedNames>
    <definedName name="_xlnm.Print_Area" localSheetId="0">'BOM &amp; Install Schedule'!$A$1:$Q$15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0" i="4" l="1"/>
  <c r="U9" i="4"/>
  <c r="Q10" i="4"/>
  <c r="Q9" i="4"/>
  <c r="F10" i="4"/>
  <c r="G10" i="4" s="1"/>
  <c r="I10" i="4" s="1"/>
  <c r="J10" i="4" s="1"/>
  <c r="L10" i="4"/>
  <c r="M10" i="4" l="1"/>
  <c r="F11" i="4" l="1"/>
  <c r="F9" i="4"/>
  <c r="F12" i="4" l="1"/>
  <c r="L9" i="4" l="1"/>
  <c r="L12" i="4" s="1"/>
  <c r="G11" i="4"/>
  <c r="G9" i="4"/>
  <c r="I9" i="4" l="1"/>
  <c r="I11" i="4"/>
  <c r="J11" i="4" s="1"/>
  <c r="M11" i="4" s="1"/>
  <c r="G12" i="4"/>
  <c r="I12" i="4" l="1"/>
  <c r="J9" i="4"/>
  <c r="M9" i="4" s="1"/>
  <c r="M12" i="4" s="1"/>
  <c r="J12" i="4" l="1"/>
</calcChain>
</file>

<file path=xl/sharedStrings.xml><?xml version="1.0" encoding="utf-8"?>
<sst xmlns="http://schemas.openxmlformats.org/spreadsheetml/2006/main" count="51" uniqueCount="42">
  <si>
    <t>Upgrade Action</t>
  </si>
  <si>
    <t>Ubicquia</t>
  </si>
  <si>
    <t>Line</t>
  </si>
  <si>
    <t>Manufacturer</t>
  </si>
  <si>
    <t>Part #</t>
  </si>
  <si>
    <t>Quantity</t>
  </si>
  <si>
    <t>Contractor Material Markup %</t>
  </si>
  <si>
    <t>Total</t>
  </si>
  <si>
    <t>Total
Contract
Price</t>
  </si>
  <si>
    <r>
      <t xml:space="preserve">Install NLC on Above New Luminaires </t>
    </r>
    <r>
      <rPr>
        <sz val="8"/>
        <color theme="1"/>
        <rFont val="Calibri"/>
        <family val="2"/>
        <scheme val="minor"/>
      </rPr>
      <t>(material only, install included with luminaire line item)</t>
    </r>
  </si>
  <si>
    <t>UBC-40-0-01-NA-01-02-TR</t>
  </si>
  <si>
    <r>
      <t xml:space="preserve">Replace All Versions of Existing Selux Saturn Post-Top Luminaires
</t>
    </r>
    <r>
      <rPr>
        <sz val="8"/>
        <color theme="1"/>
        <rFont val="Calibri"/>
        <family val="2"/>
        <scheme val="minor"/>
      </rPr>
      <t>(new luminaires will be installed on existing poles)</t>
    </r>
  </si>
  <si>
    <t>include
above</t>
  </si>
  <si>
    <t>Material
Total Price
with Contractor Markup</t>
  </si>
  <si>
    <t>Base Scope of Work</t>
  </si>
  <si>
    <t>Pre-Approved Field Change Orders</t>
  </si>
  <si>
    <t>Pole Rewire</t>
  </si>
  <si>
    <t>Description</t>
  </si>
  <si>
    <t>If unsafe wiring is identified during installation, contractor shall replace wiring to meet any relevant code requirements.  Unit pricing should include all costs associated with labor and miscellaneous materials (e.g. wire, wire connectors, etc.).  It is expected this work would be completed at the time of luminaire installation and should not be priced as a separate trip to that location.  All poles for this project scope are fed underground and max wire length associated with pole height is 14'.</t>
  </si>
  <si>
    <t>Pre-
Negotiated
Material
Total Price</t>
  </si>
  <si>
    <t>Contractor Total Material Markup $</t>
  </si>
  <si>
    <t>"Fully Loaded"
Installation
Unit Price</t>
  </si>
  <si>
    <t>"Fully Loaded"
Installation
Total Price</t>
  </si>
  <si>
    <t>Weekly Crew Productivity (Luminaires/Week/Crew)</t>
  </si>
  <si>
    <t>TBD During Installation</t>
  </si>
  <si>
    <t>CLE17TD-NL-T5-P80-30K-10KV-R35-MVOLT-PTDR-BK-TX-CP7412 - fitter for 3.5 OD pole</t>
  </si>
  <si>
    <t>Cyclone Lighting</t>
  </si>
  <si>
    <t>20 kV SP?
Pole Fitter?</t>
  </si>
  <si>
    <t>Bill of Material and Install Schedule - Contract #1</t>
  </si>
  <si>
    <t>Instructions:</t>
  </si>
  <si>
    <t>1) Contractor to populate cells with bright yellow coloring.  All other cells protected and not modifiable.</t>
  </si>
  <si>
    <t>3) Contractor to return worksheet (as an electronic worksheet, not PDF) with bid submittal.</t>
  </si>
  <si>
    <r>
      <t xml:space="preserve">Replace All Versions of Existing Selux Saturn Post-Top Luminaires
</t>
    </r>
    <r>
      <rPr>
        <sz val="8"/>
        <color theme="1"/>
        <rFont val="Calibri"/>
        <family val="2"/>
        <scheme val="minor"/>
      </rPr>
      <t xml:space="preserve">(new luminaires will be installed on existing poles with </t>
    </r>
    <r>
      <rPr>
        <u/>
        <sz val="8"/>
        <color theme="1"/>
        <rFont val="Calibri"/>
        <family val="2"/>
        <scheme val="minor"/>
      </rPr>
      <t>twin</t>
    </r>
    <r>
      <rPr>
        <sz val="8"/>
        <color theme="1"/>
        <rFont val="Calibri"/>
        <family val="2"/>
        <scheme val="minor"/>
      </rPr>
      <t xml:space="preserve"> arm brackets)</t>
    </r>
  </si>
  <si>
    <t>Pre-Negotiated
Material
Unit Price/
Luminaire</t>
  </si>
  <si>
    <t>"Fully Loaded"
Installation
Unit Price/Luminaire</t>
  </si>
  <si>
    <t>Total Luminaire Quantity</t>
  </si>
  <si>
    <t>Typical Crew Size/Truck
(# of Techs/
Truck)</t>
  </si>
  <si>
    <t># of Crews Available to Commit to Project</t>
  </si>
  <si>
    <t>Total
Weekly
Productivity</t>
  </si>
  <si>
    <t>Total
Change
Order
Price</t>
  </si>
  <si>
    <t>&lt;&lt;&lt;&lt;  This is the Total Contract Price that should be entered on the Bid Form</t>
  </si>
  <si>
    <t>2) Contractor to transfer relevant inputted and calculated information to bid form confirming Total Contract Price is the same on this worksheet and the Bid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</si>
</sst>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theme="1"/>
      <name val="Calibri"/>
      <family val="2"/>
      <scheme val="minor"/>
    </font>
    <font>
      <i/>
      <sz val="11"/>
      <color rgb="FFFF0000"/>
      <name val="Calibri"/>
      <family val="2"/>
      <scheme val="minor"/>
    </font>
    <font>
      <b/>
      <sz val="11"/>
      <color theme="1"/>
      <name val="Calibri"/>
      <family val="2"/>
      <scheme val="minor"/>
    </font>
    <font>
      <sz val="8"/>
      <color theme="1"/>
      <name val="Calibri"/>
      <family val="2"/>
      <scheme val="minor"/>
    </font>
    <font>
      <b/>
      <sz val="18"/>
      <color theme="0"/>
      <name val="Calibri"/>
      <family val="2"/>
      <scheme val="minor"/>
    </font>
    <font>
      <sz val="18"/>
      <color theme="1"/>
      <name val="Calibri"/>
      <family val="2"/>
      <scheme val="minor"/>
    </font>
    <font>
      <b/>
      <i/>
      <sz val="11"/>
      <color rgb="FF0070C0"/>
      <name val="Calibri"/>
      <family val="2"/>
      <scheme val="minor"/>
    </font>
    <font>
      <sz val="11"/>
      <color rgb="FF0070C0"/>
      <name val="Calibri"/>
      <family val="2"/>
      <scheme val="minor"/>
    </font>
    <font>
      <b/>
      <sz val="28"/>
      <color rgb="FFC00000"/>
      <name val="Calibri"/>
      <family val="2"/>
      <scheme val="minor"/>
    </font>
    <font>
      <u/>
      <sz val="8"/>
      <color theme="1"/>
      <name val="Calibri"/>
      <family val="2"/>
      <scheme val="minor"/>
    </font>
    <font>
      <b/>
      <sz val="12"/>
      <color theme="1"/>
      <name val="Calibri"/>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rgb="FF92D050"/>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style="medium">
        <color indexed="64"/>
      </bottom>
      <diagonal/>
    </border>
    <border>
      <left style="thin">
        <color auto="1"/>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90">
    <xf numFmtId="0" fontId="0" fillId="0" borderId="0" xfId="0"/>
    <xf numFmtId="0" fontId="0" fillId="0" borderId="0" xfId="0" applyAlignment="1">
      <alignment horizontal="left"/>
    </xf>
    <xf numFmtId="0" fontId="0" fillId="0" borderId="0" xfId="0" applyAlignment="1">
      <alignment horizontal="left" wrapText="1"/>
    </xf>
    <xf numFmtId="0" fontId="0" fillId="0" borderId="0" xfId="0" applyAlignment="1">
      <alignment horizontal="right"/>
    </xf>
    <xf numFmtId="0" fontId="0" fillId="0" borderId="0" xfId="0" applyAlignment="1">
      <alignment horizontal="center"/>
    </xf>
    <xf numFmtId="164" fontId="0" fillId="0" borderId="0" xfId="0" applyNumberFormat="1" applyAlignment="1">
      <alignment horizontal="right"/>
    </xf>
    <xf numFmtId="0" fontId="2" fillId="0" borderId="0" xfId="0" applyFont="1" applyAlignment="1">
      <alignment wrapText="1"/>
    </xf>
    <xf numFmtId="0" fontId="2" fillId="0" borderId="0" xfId="0" applyFont="1" applyAlignment="1">
      <alignment horizontal="right" wrapText="1"/>
    </xf>
    <xf numFmtId="164" fontId="2" fillId="0" borderId="0" xfId="0" applyNumberFormat="1" applyFont="1" applyAlignment="1">
      <alignment horizontal="right"/>
    </xf>
    <xf numFmtId="0" fontId="2" fillId="0" borderId="0" xfId="0" applyFont="1" applyAlignment="1">
      <alignment horizontal="right"/>
    </xf>
    <xf numFmtId="0" fontId="0" fillId="0" borderId="1" xfId="0" applyBorder="1" applyAlignment="1">
      <alignment horizontal="center" vertical="center"/>
    </xf>
    <xf numFmtId="164" fontId="2" fillId="0" borderId="1" xfId="0" applyNumberFormat="1" applyFont="1" applyBorder="1" applyAlignment="1">
      <alignment horizontal="right" vertical="center"/>
    </xf>
    <xf numFmtId="0" fontId="0" fillId="0" borderId="0" xfId="0" applyAlignment="1">
      <alignment horizontal="right" vertical="center"/>
    </xf>
    <xf numFmtId="0" fontId="0" fillId="0" borderId="0" xfId="0" applyAlignment="1">
      <alignment vertical="center"/>
    </xf>
    <xf numFmtId="0" fontId="0" fillId="0" borderId="1" xfId="0" applyBorder="1" applyAlignment="1">
      <alignment horizontal="left" vertical="center" wrapText="1"/>
    </xf>
    <xf numFmtId="0" fontId="0" fillId="0" borderId="0" xfId="0" applyAlignment="1">
      <alignment wrapText="1"/>
    </xf>
    <xf numFmtId="0" fontId="0" fillId="0" borderId="1" xfId="0" applyBorder="1" applyAlignment="1">
      <alignment vertical="center" wrapText="1"/>
    </xf>
    <xf numFmtId="164" fontId="0" fillId="0" borderId="1" xfId="0" applyNumberFormat="1" applyBorder="1" applyAlignment="1">
      <alignment horizontal="right" vertical="center"/>
    </xf>
    <xf numFmtId="0" fontId="2" fillId="0" borderId="0" xfId="0" applyFont="1" applyAlignment="1">
      <alignment horizontal="right" vertical="center"/>
    </xf>
    <xf numFmtId="0" fontId="2" fillId="0" borderId="0" xfId="0" applyFont="1" applyAlignment="1">
      <alignment vertical="center"/>
    </xf>
    <xf numFmtId="0" fontId="5" fillId="0" borderId="0" xfId="0" applyFont="1" applyAlignment="1">
      <alignment horizontal="right" vertical="center"/>
    </xf>
    <xf numFmtId="0" fontId="5" fillId="0" borderId="0" xfId="0" applyFont="1" applyAlignment="1">
      <alignment vertical="center"/>
    </xf>
    <xf numFmtId="0" fontId="0" fillId="0" borderId="0" xfId="0" applyAlignment="1">
      <alignment vertical="center" wrapText="1"/>
    </xf>
    <xf numFmtId="164" fontId="1" fillId="3" borderId="1" xfId="0" applyNumberFormat="1" applyFont="1" applyFill="1" applyBorder="1" applyAlignment="1">
      <alignment horizontal="right" vertical="center"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38" fontId="1" fillId="3" borderId="1" xfId="0" applyNumberFormat="1" applyFont="1" applyFill="1" applyBorder="1" applyAlignment="1">
      <alignment horizontal="right" vertical="center" wrapText="1"/>
    </xf>
    <xf numFmtId="38" fontId="2" fillId="0" borderId="0" xfId="0" applyNumberFormat="1" applyFont="1" applyAlignment="1">
      <alignment horizontal="right"/>
    </xf>
    <xf numFmtId="0" fontId="0" fillId="0" borderId="5" xfId="0" applyBorder="1" applyAlignment="1">
      <alignment horizontal="left" vertical="center"/>
    </xf>
    <xf numFmtId="38" fontId="2" fillId="0" borderId="6" xfId="0" applyNumberFormat="1" applyFont="1" applyBorder="1" applyAlignment="1">
      <alignment horizontal="right" vertical="center"/>
    </xf>
    <xf numFmtId="38" fontId="1" fillId="3" borderId="6" xfId="0" applyNumberFormat="1" applyFont="1" applyFill="1" applyBorder="1" applyAlignment="1">
      <alignment horizontal="right" vertical="center" wrapText="1"/>
    </xf>
    <xf numFmtId="0" fontId="2" fillId="5" borderId="7" xfId="0" applyFont="1" applyFill="1" applyBorder="1" applyAlignment="1">
      <alignment horizontal="left" vertical="center"/>
    </xf>
    <xf numFmtId="0" fontId="2" fillId="5" borderId="8" xfId="0" applyFont="1" applyFill="1" applyBorder="1" applyAlignment="1">
      <alignment horizontal="left" vertical="center" wrapText="1"/>
    </xf>
    <xf numFmtId="0" fontId="2" fillId="5" borderId="8" xfId="0" applyFont="1" applyFill="1" applyBorder="1" applyAlignment="1">
      <alignment vertical="center" wrapText="1"/>
    </xf>
    <xf numFmtId="0" fontId="2" fillId="5" borderId="8" xfId="0" applyFont="1" applyFill="1" applyBorder="1" applyAlignment="1">
      <alignment horizontal="center" vertical="center"/>
    </xf>
    <xf numFmtId="164" fontId="2" fillId="5" borderId="8" xfId="0" applyNumberFormat="1" applyFont="1" applyFill="1" applyBorder="1" applyAlignment="1">
      <alignment horizontal="right" vertical="center"/>
    </xf>
    <xf numFmtId="0" fontId="2" fillId="5" borderId="8" xfId="0" applyFont="1" applyFill="1" applyBorder="1" applyAlignment="1">
      <alignment horizontal="right" vertical="center"/>
    </xf>
    <xf numFmtId="0" fontId="0" fillId="0" borderId="10" xfId="0" applyBorder="1" applyAlignment="1">
      <alignment horizontal="left" vertical="center"/>
    </xf>
    <xf numFmtId="0" fontId="0" fillId="0" borderId="11" xfId="0" applyBorder="1" applyAlignment="1">
      <alignment horizontal="left" vertical="center" wrapText="1"/>
    </xf>
    <xf numFmtId="0" fontId="0" fillId="0" borderId="11" xfId="0" applyBorder="1" applyAlignment="1">
      <alignment vertical="center" wrapText="1"/>
    </xf>
    <xf numFmtId="0" fontId="0" fillId="0" borderId="11" xfId="0" applyBorder="1" applyAlignment="1">
      <alignment horizontal="center" vertical="center"/>
    </xf>
    <xf numFmtId="164" fontId="0" fillId="0" borderId="11" xfId="0" applyNumberFormat="1" applyBorder="1" applyAlignment="1">
      <alignment horizontal="right" vertical="center"/>
    </xf>
    <xf numFmtId="164" fontId="2" fillId="0" borderId="11" xfId="0" applyNumberFormat="1" applyFont="1" applyBorder="1" applyAlignment="1">
      <alignment horizontal="right" vertical="center"/>
    </xf>
    <xf numFmtId="38" fontId="2" fillId="0" borderId="12" xfId="0" applyNumberFormat="1" applyFont="1" applyBorder="1" applyAlignment="1">
      <alignment horizontal="right" vertical="center"/>
    </xf>
    <xf numFmtId="0" fontId="2" fillId="5" borderId="16" xfId="0" applyFont="1" applyFill="1" applyBorder="1" applyAlignment="1">
      <alignment horizontal="left" wrapText="1"/>
    </xf>
    <xf numFmtId="0" fontId="2" fillId="5" borderId="17" xfId="0" applyFont="1" applyFill="1" applyBorder="1" applyAlignment="1">
      <alignment wrapText="1"/>
    </xf>
    <xf numFmtId="0" fontId="2" fillId="5" borderId="17" xfId="0" applyFont="1" applyFill="1" applyBorder="1" applyAlignment="1">
      <alignment horizontal="center" wrapText="1"/>
    </xf>
    <xf numFmtId="164" fontId="2" fillId="9" borderId="17" xfId="0" applyNumberFormat="1" applyFont="1" applyFill="1" applyBorder="1" applyAlignment="1">
      <alignment horizontal="right" wrapText="1"/>
    </xf>
    <xf numFmtId="0" fontId="2" fillId="9" borderId="17" xfId="0" applyFont="1" applyFill="1" applyBorder="1" applyAlignment="1">
      <alignment horizontal="right" wrapText="1"/>
    </xf>
    <xf numFmtId="164" fontId="2" fillId="5" borderId="17" xfId="0" applyNumberFormat="1" applyFont="1" applyFill="1" applyBorder="1" applyAlignment="1">
      <alignment horizontal="right" wrapText="1"/>
    </xf>
    <xf numFmtId="38" fontId="2" fillId="5" borderId="17" xfId="0" applyNumberFormat="1" applyFont="1" applyFill="1" applyBorder="1" applyAlignment="1">
      <alignment horizontal="right" wrapText="1"/>
    </xf>
    <xf numFmtId="164" fontId="2" fillId="9" borderId="18" xfId="0" applyNumberFormat="1" applyFont="1" applyFill="1" applyBorder="1" applyAlignment="1">
      <alignment horizontal="right" wrapText="1"/>
    </xf>
    <xf numFmtId="0" fontId="0" fillId="0" borderId="19" xfId="0" applyBorder="1" applyAlignment="1">
      <alignment horizontal="left" vertical="center"/>
    </xf>
    <xf numFmtId="0" fontId="0" fillId="0" borderId="20" xfId="0" applyBorder="1" applyAlignment="1">
      <alignment vertical="center" wrapText="1"/>
    </xf>
    <xf numFmtId="164" fontId="2" fillId="8" borderId="20" xfId="0" applyNumberFormat="1" applyFont="1" applyFill="1" applyBorder="1" applyAlignment="1">
      <alignment horizontal="right" vertical="center" wrapText="1"/>
    </xf>
    <xf numFmtId="0" fontId="2" fillId="2" borderId="16" xfId="0" applyFont="1" applyFill="1" applyBorder="1" applyAlignment="1">
      <alignment horizontal="left" wrapText="1"/>
    </xf>
    <xf numFmtId="0" fontId="2" fillId="2" borderId="17" xfId="0" applyFont="1" applyFill="1" applyBorder="1" applyAlignment="1">
      <alignment wrapText="1"/>
    </xf>
    <xf numFmtId="164" fontId="2" fillId="2" borderId="17" xfId="0" applyNumberFormat="1" applyFont="1" applyFill="1" applyBorder="1" applyAlignment="1">
      <alignment horizontal="right" wrapText="1"/>
    </xf>
    <xf numFmtId="164" fontId="2" fillId="2" borderId="21" xfId="0" applyNumberFormat="1" applyFont="1" applyFill="1" applyBorder="1" applyAlignment="1">
      <alignment horizontal="right" wrapText="1"/>
    </xf>
    <xf numFmtId="164" fontId="2" fillId="8" borderId="22" xfId="0" applyNumberFormat="1" applyFont="1" applyFill="1" applyBorder="1" applyAlignment="1">
      <alignment horizontal="right" vertical="center" wrapText="1"/>
    </xf>
    <xf numFmtId="164" fontId="0" fillId="0" borderId="0" xfId="0" applyNumberFormat="1" applyAlignment="1">
      <alignment vertical="center"/>
    </xf>
    <xf numFmtId="38" fontId="2" fillId="8" borderId="2" xfId="0" applyNumberFormat="1" applyFont="1" applyFill="1" applyBorder="1" applyAlignment="1">
      <alignment horizontal="center" wrapText="1"/>
    </xf>
    <xf numFmtId="38" fontId="2" fillId="8" borderId="3" xfId="0" applyNumberFormat="1" applyFont="1" applyFill="1" applyBorder="1" applyAlignment="1">
      <alignment horizontal="center" wrapText="1"/>
    </xf>
    <xf numFmtId="38" fontId="2" fillId="8" borderId="4" xfId="0" applyNumberFormat="1" applyFont="1" applyFill="1" applyBorder="1" applyAlignment="1">
      <alignment horizontal="center" wrapText="1"/>
    </xf>
    <xf numFmtId="38" fontId="2" fillId="8" borderId="7" xfId="0" applyNumberFormat="1" applyFont="1" applyFill="1" applyBorder="1" applyAlignment="1">
      <alignment horizontal="center" wrapText="1"/>
    </xf>
    <xf numFmtId="38" fontId="2" fillId="8" borderId="8" xfId="0" applyNumberFormat="1" applyFont="1" applyFill="1" applyBorder="1" applyAlignment="1">
      <alignment horizontal="center" wrapText="1"/>
    </xf>
    <xf numFmtId="38" fontId="2" fillId="8" borderId="9" xfId="0" applyNumberFormat="1" applyFont="1" applyFill="1" applyBorder="1" applyAlignment="1">
      <alignment horizontal="center" wrapText="1"/>
    </xf>
    <xf numFmtId="0" fontId="4" fillId="7" borderId="13" xfId="0" applyFont="1" applyFill="1" applyBorder="1" applyAlignment="1">
      <alignment horizontal="left" vertical="center"/>
    </xf>
    <xf numFmtId="0" fontId="4" fillId="7" borderId="14" xfId="0" applyFont="1" applyFill="1" applyBorder="1" applyAlignment="1">
      <alignment horizontal="left" vertical="center"/>
    </xf>
    <xf numFmtId="0" fontId="4" fillId="7" borderId="15" xfId="0" applyFont="1" applyFill="1" applyBorder="1" applyAlignment="1">
      <alignment horizontal="left" vertical="center"/>
    </xf>
    <xf numFmtId="0" fontId="4" fillId="6" borderId="13" xfId="0" applyFont="1" applyFill="1" applyBorder="1" applyAlignment="1">
      <alignment horizontal="left" vertical="center"/>
    </xf>
    <xf numFmtId="0" fontId="4" fillId="6" borderId="14" xfId="0" applyFont="1" applyFill="1" applyBorder="1" applyAlignment="1">
      <alignment horizontal="left" vertical="center"/>
    </xf>
    <xf numFmtId="0" fontId="4" fillId="6" borderId="15" xfId="0" applyFont="1" applyFill="1" applyBorder="1" applyAlignment="1">
      <alignment horizontal="left" vertical="center"/>
    </xf>
    <xf numFmtId="0" fontId="0" fillId="0" borderId="20" xfId="0" applyBorder="1" applyAlignment="1">
      <alignment horizontal="left" vertical="center" wrapText="1"/>
    </xf>
    <xf numFmtId="0" fontId="2" fillId="2" borderId="17" xfId="0" applyFont="1" applyFill="1" applyBorder="1" applyAlignment="1">
      <alignment horizontal="left" wrapText="1"/>
    </xf>
    <xf numFmtId="0" fontId="8"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164" fontId="10" fillId="10" borderId="8" xfId="0" applyNumberFormat="1" applyFont="1" applyFill="1" applyBorder="1" applyAlignment="1">
      <alignment horizontal="right" vertical="center"/>
    </xf>
    <xf numFmtId="38" fontId="10" fillId="10" borderId="23" xfId="0" applyNumberFormat="1" applyFont="1" applyFill="1" applyBorder="1" applyAlignment="1">
      <alignment horizontal="right" vertical="center" wrapText="1"/>
    </xf>
    <xf numFmtId="38" fontId="10" fillId="10" borderId="24" xfId="0" applyNumberFormat="1" applyFont="1" applyFill="1" applyBorder="1" applyAlignment="1">
      <alignment horizontal="right" vertical="center" wrapText="1"/>
    </xf>
    <xf numFmtId="38" fontId="10" fillId="10" borderId="25" xfId="0" applyNumberFormat="1" applyFont="1" applyFill="1" applyBorder="1" applyAlignment="1">
      <alignment horizontal="right" vertical="center" wrapText="1"/>
    </xf>
    <xf numFmtId="164" fontId="0" fillId="4" borderId="20" xfId="0" applyNumberFormat="1" applyFill="1" applyBorder="1" applyAlignment="1" applyProtection="1">
      <alignment horizontal="right" vertical="center"/>
      <protection locked="0"/>
    </xf>
    <xf numFmtId="38" fontId="10" fillId="4" borderId="11" xfId="0" applyNumberFormat="1" applyFont="1" applyFill="1" applyBorder="1" applyAlignment="1" applyProtection="1">
      <alignment horizontal="right" vertical="center"/>
      <protection locked="0"/>
    </xf>
    <xf numFmtId="38" fontId="10" fillId="4" borderId="1" xfId="0" applyNumberFormat="1" applyFont="1" applyFill="1" applyBorder="1" applyAlignment="1" applyProtection="1">
      <alignment horizontal="right" vertical="center"/>
      <protection locked="0"/>
    </xf>
    <xf numFmtId="164" fontId="10" fillId="4" borderId="11" xfId="0" applyNumberFormat="1" applyFont="1" applyFill="1" applyBorder="1" applyAlignment="1" applyProtection="1">
      <alignment horizontal="right" vertical="center"/>
      <protection locked="0"/>
    </xf>
    <xf numFmtId="164" fontId="10" fillId="4" borderId="1" xfId="0" applyNumberFormat="1" applyFont="1" applyFill="1" applyBorder="1" applyAlignment="1" applyProtection="1">
      <alignment horizontal="right" vertical="center"/>
      <protection locked="0"/>
    </xf>
    <xf numFmtId="9" fontId="10" fillId="4" borderId="11" xfId="0" applyNumberFormat="1" applyFont="1" applyFill="1" applyBorder="1" applyAlignment="1" applyProtection="1">
      <alignment horizontal="right" vertical="center"/>
      <protection locked="0"/>
    </xf>
    <xf numFmtId="9" fontId="10" fillId="4" borderId="1" xfId="0" applyNumberFormat="1" applyFont="1" applyFill="1" applyBorder="1" applyAlignment="1" applyProtection="1">
      <alignment horizontal="right" vertical="center"/>
      <protection locked="0"/>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43C9C-7ED5-40DC-899A-6C19A6E35054}">
  <sheetPr>
    <pageSetUpPr fitToPage="1"/>
  </sheetPr>
  <dimension ref="A1:U15"/>
  <sheetViews>
    <sheetView tabSelected="1" topLeftCell="D10" zoomScaleNormal="100" workbookViewId="0">
      <selection activeCell="K15" sqref="K15"/>
    </sheetView>
  </sheetViews>
  <sheetFormatPr defaultRowHeight="14.4" x14ac:dyDescent="0.3"/>
  <cols>
    <col min="1" max="1" width="6.44140625" style="1" customWidth="1"/>
    <col min="2" max="2" width="29.21875" style="2" customWidth="1"/>
    <col min="3" max="3" width="13.88671875" style="15" customWidth="1"/>
    <col min="4" max="4" width="22" style="15" customWidth="1"/>
    <col min="5" max="5" width="8.88671875" style="4"/>
    <col min="6" max="6" width="11.109375" style="5" customWidth="1"/>
    <col min="7" max="7" width="13.5546875" style="8" customWidth="1"/>
    <col min="8" max="8" width="11.109375" style="3" customWidth="1"/>
    <col min="9" max="9" width="12.6640625" style="9" customWidth="1"/>
    <col min="10" max="10" width="17" style="9" customWidth="1"/>
    <col min="11" max="11" width="11.109375" style="5" customWidth="1"/>
    <col min="12" max="13" width="17" style="8" customWidth="1"/>
    <col min="14" max="17" width="12" style="28" customWidth="1"/>
    <col min="18" max="18" width="10.5546875" style="3" customWidth="1"/>
    <col min="19" max="19" width="10" bestFit="1" customWidth="1"/>
  </cols>
  <sheetData>
    <row r="1" spans="1:21" ht="36.6" x14ac:dyDescent="0.7">
      <c r="A1" s="76" t="s">
        <v>28</v>
      </c>
      <c r="B1" s="76"/>
      <c r="C1" s="76"/>
      <c r="D1" s="76"/>
      <c r="E1" s="76"/>
      <c r="F1" s="76"/>
      <c r="G1" s="76"/>
      <c r="H1" s="76"/>
      <c r="I1" s="76"/>
      <c r="J1" s="76"/>
      <c r="K1" s="76"/>
      <c r="L1" s="76"/>
      <c r="M1" s="76"/>
      <c r="N1" s="76"/>
      <c r="O1" s="76"/>
      <c r="P1" s="26"/>
      <c r="Q1" s="26"/>
    </row>
    <row r="2" spans="1:21" x14ac:dyDescent="0.3">
      <c r="A2" s="77" t="s">
        <v>29</v>
      </c>
      <c r="B2" s="77"/>
      <c r="C2" s="77"/>
      <c r="D2" s="77"/>
      <c r="E2" s="77"/>
      <c r="F2" s="77"/>
      <c r="G2" s="77"/>
      <c r="H2" s="77"/>
      <c r="I2" s="77"/>
      <c r="J2" s="77"/>
      <c r="K2" s="77"/>
      <c r="L2" s="77"/>
      <c r="M2" s="77"/>
      <c r="N2" s="77"/>
      <c r="O2" s="77"/>
      <c r="P2" s="24"/>
      <c r="Q2" s="24"/>
    </row>
    <row r="3" spans="1:21" x14ac:dyDescent="0.3">
      <c r="A3" s="78" t="s">
        <v>30</v>
      </c>
      <c r="B3" s="78"/>
      <c r="C3" s="78"/>
      <c r="D3" s="78"/>
      <c r="E3" s="78"/>
      <c r="F3" s="78"/>
      <c r="G3" s="78"/>
      <c r="H3" s="78"/>
      <c r="I3" s="78"/>
      <c r="J3" s="78"/>
      <c r="K3" s="78"/>
      <c r="L3" s="78"/>
      <c r="M3" s="78"/>
      <c r="N3" s="78"/>
      <c r="O3" s="78"/>
      <c r="P3" s="25"/>
      <c r="Q3" s="25"/>
    </row>
    <row r="4" spans="1:21" x14ac:dyDescent="0.3">
      <c r="A4" s="78" t="s">
        <v>41</v>
      </c>
      <c r="B4" s="78"/>
      <c r="C4" s="78"/>
      <c r="D4" s="78"/>
      <c r="E4" s="78"/>
      <c r="F4" s="78"/>
      <c r="G4" s="78"/>
      <c r="H4" s="78"/>
      <c r="I4" s="78"/>
      <c r="J4" s="78"/>
      <c r="K4" s="78"/>
      <c r="L4" s="78"/>
      <c r="M4" s="78"/>
      <c r="N4" s="78"/>
      <c r="O4" s="78"/>
      <c r="P4" s="25"/>
      <c r="Q4" s="25"/>
    </row>
    <row r="5" spans="1:21" x14ac:dyDescent="0.3">
      <c r="A5" s="78" t="s">
        <v>31</v>
      </c>
      <c r="B5" s="78"/>
      <c r="C5" s="78"/>
      <c r="D5" s="78"/>
      <c r="E5" s="78"/>
      <c r="F5" s="78"/>
      <c r="G5" s="78"/>
      <c r="H5" s="78"/>
      <c r="I5" s="78"/>
      <c r="J5" s="78"/>
      <c r="K5" s="78"/>
      <c r="L5" s="78"/>
      <c r="M5" s="78"/>
      <c r="N5" s="78"/>
      <c r="O5" s="78"/>
      <c r="P5" s="25"/>
      <c r="Q5" s="25"/>
    </row>
    <row r="6" spans="1:21" ht="15" thickBot="1" x14ac:dyDescent="0.35"/>
    <row r="7" spans="1:21" s="21" customFormat="1" ht="30" customHeight="1" thickBot="1" x14ac:dyDescent="0.35">
      <c r="A7" s="71" t="s">
        <v>14</v>
      </c>
      <c r="B7" s="72"/>
      <c r="C7" s="72"/>
      <c r="D7" s="72"/>
      <c r="E7" s="72"/>
      <c r="F7" s="72"/>
      <c r="G7" s="72"/>
      <c r="H7" s="72"/>
      <c r="I7" s="72"/>
      <c r="J7" s="72"/>
      <c r="K7" s="72"/>
      <c r="L7" s="72"/>
      <c r="M7" s="72"/>
      <c r="N7" s="72"/>
      <c r="O7" s="72"/>
      <c r="P7" s="72"/>
      <c r="Q7" s="73"/>
      <c r="R7" s="20"/>
    </row>
    <row r="8" spans="1:21" s="6" customFormat="1" ht="90" customHeight="1" thickBot="1" x14ac:dyDescent="0.35">
      <c r="A8" s="45" t="s">
        <v>2</v>
      </c>
      <c r="B8" s="46" t="s">
        <v>0</v>
      </c>
      <c r="C8" s="46" t="s">
        <v>3</v>
      </c>
      <c r="D8" s="46" t="s">
        <v>4</v>
      </c>
      <c r="E8" s="47" t="s">
        <v>35</v>
      </c>
      <c r="F8" s="48" t="s">
        <v>33</v>
      </c>
      <c r="G8" s="48" t="s">
        <v>19</v>
      </c>
      <c r="H8" s="49" t="s">
        <v>6</v>
      </c>
      <c r="I8" s="49" t="s">
        <v>20</v>
      </c>
      <c r="J8" s="49" t="s">
        <v>13</v>
      </c>
      <c r="K8" s="50" t="s">
        <v>34</v>
      </c>
      <c r="L8" s="50" t="s">
        <v>22</v>
      </c>
      <c r="M8" s="48" t="s">
        <v>8</v>
      </c>
      <c r="N8" s="51" t="s">
        <v>36</v>
      </c>
      <c r="O8" s="51" t="s">
        <v>23</v>
      </c>
      <c r="P8" s="51" t="s">
        <v>37</v>
      </c>
      <c r="Q8" s="52" t="s">
        <v>38</v>
      </c>
      <c r="R8" s="7"/>
    </row>
    <row r="9" spans="1:21" s="13" customFormat="1" ht="60" customHeight="1" x14ac:dyDescent="0.3">
      <c r="A9" s="38">
        <v>1</v>
      </c>
      <c r="B9" s="39" t="s">
        <v>11</v>
      </c>
      <c r="C9" s="40" t="s">
        <v>26</v>
      </c>
      <c r="D9" s="40" t="s">
        <v>25</v>
      </c>
      <c r="E9" s="41">
        <v>684</v>
      </c>
      <c r="F9" s="42">
        <f>1.07*(880+37)</f>
        <v>981.19</v>
      </c>
      <c r="G9" s="43">
        <f>E9*F9</f>
        <v>671133.96000000008</v>
      </c>
      <c r="H9" s="88"/>
      <c r="I9" s="43">
        <f>G9*H9</f>
        <v>0</v>
      </c>
      <c r="J9" s="43">
        <f>G9+I9</f>
        <v>671133.96000000008</v>
      </c>
      <c r="K9" s="86"/>
      <c r="L9" s="43">
        <f>K9*E9</f>
        <v>0</v>
      </c>
      <c r="M9" s="43">
        <f>J9+L9</f>
        <v>671133.96000000008</v>
      </c>
      <c r="N9" s="84"/>
      <c r="O9" s="84"/>
      <c r="P9" s="84"/>
      <c r="Q9" s="44">
        <f>O9*P9</f>
        <v>0</v>
      </c>
      <c r="R9" s="12">
        <v>26</v>
      </c>
      <c r="S9" s="22" t="s">
        <v>27</v>
      </c>
      <c r="U9" s="61">
        <f>K9*O9</f>
        <v>0</v>
      </c>
    </row>
    <row r="10" spans="1:21" s="13" customFormat="1" ht="60" customHeight="1" x14ac:dyDescent="0.3">
      <c r="A10" s="29">
        <v>2</v>
      </c>
      <c r="B10" s="14" t="s">
        <v>32</v>
      </c>
      <c r="C10" s="16" t="s">
        <v>26</v>
      </c>
      <c r="D10" s="16" t="s">
        <v>25</v>
      </c>
      <c r="E10" s="10">
        <v>146</v>
      </c>
      <c r="F10" s="17">
        <f>1.07*(880+37)</f>
        <v>981.19</v>
      </c>
      <c r="G10" s="11">
        <f>E10*F10</f>
        <v>143253.74000000002</v>
      </c>
      <c r="H10" s="89"/>
      <c r="I10" s="11">
        <f>G10*H10</f>
        <v>0</v>
      </c>
      <c r="J10" s="11">
        <f>G10+I10</f>
        <v>143253.74000000002</v>
      </c>
      <c r="K10" s="87"/>
      <c r="L10" s="11">
        <f>K10*E10</f>
        <v>0</v>
      </c>
      <c r="M10" s="11">
        <f>J10+L10</f>
        <v>143253.74000000002</v>
      </c>
      <c r="N10" s="85"/>
      <c r="O10" s="85"/>
      <c r="P10" s="85"/>
      <c r="Q10" s="30">
        <f>O10*P10</f>
        <v>0</v>
      </c>
      <c r="R10" s="12"/>
      <c r="S10" s="22"/>
      <c r="U10" s="61">
        <f>K10*O10</f>
        <v>0</v>
      </c>
    </row>
    <row r="11" spans="1:21" s="13" customFormat="1" ht="60" customHeight="1" x14ac:dyDescent="0.3">
      <c r="A11" s="29">
        <v>3</v>
      </c>
      <c r="B11" s="14" t="s">
        <v>9</v>
      </c>
      <c r="C11" s="16" t="s">
        <v>1</v>
      </c>
      <c r="D11" s="16" t="s">
        <v>10</v>
      </c>
      <c r="E11" s="10">
        <v>830</v>
      </c>
      <c r="F11" s="17">
        <f>1.07*(98+1+(1.5*20))</f>
        <v>138.03</v>
      </c>
      <c r="G11" s="11">
        <f>E11*F11</f>
        <v>114564.9</v>
      </c>
      <c r="H11" s="89"/>
      <c r="I11" s="11">
        <f>G11*H11</f>
        <v>0</v>
      </c>
      <c r="J11" s="11">
        <f>G11+I11</f>
        <v>114564.9</v>
      </c>
      <c r="K11" s="23" t="s">
        <v>12</v>
      </c>
      <c r="L11" s="11">
        <v>0</v>
      </c>
      <c r="M11" s="11">
        <f>J11+L11</f>
        <v>114564.9</v>
      </c>
      <c r="N11" s="27" t="s">
        <v>12</v>
      </c>
      <c r="O11" s="27" t="s">
        <v>12</v>
      </c>
      <c r="P11" s="27" t="s">
        <v>12</v>
      </c>
      <c r="Q11" s="31" t="s">
        <v>12</v>
      </c>
      <c r="R11" s="12"/>
    </row>
    <row r="12" spans="1:21" s="19" customFormat="1" ht="45" customHeight="1" thickBot="1" x14ac:dyDescent="0.35">
      <c r="A12" s="32" t="s">
        <v>7</v>
      </c>
      <c r="B12" s="33"/>
      <c r="C12" s="34"/>
      <c r="D12" s="34"/>
      <c r="E12" s="35"/>
      <c r="F12" s="36">
        <f>F9+F11</f>
        <v>1119.22</v>
      </c>
      <c r="G12" s="36">
        <f>SUM(G9:G11)</f>
        <v>928952.60000000009</v>
      </c>
      <c r="H12" s="37"/>
      <c r="I12" s="36">
        <f>SUM(I9:I11)</f>
        <v>0</v>
      </c>
      <c r="J12" s="36">
        <f>SUM(J9:J11)</f>
        <v>928952.60000000009</v>
      </c>
      <c r="K12" s="36"/>
      <c r="L12" s="36">
        <f>SUM(L9:L11)</f>
        <v>0</v>
      </c>
      <c r="M12" s="79">
        <f>SUM(M9:M11)</f>
        <v>928952.60000000009</v>
      </c>
      <c r="N12" s="80" t="s">
        <v>40</v>
      </c>
      <c r="O12" s="81"/>
      <c r="P12" s="81"/>
      <c r="Q12" s="82"/>
      <c r="R12" s="18"/>
    </row>
    <row r="13" spans="1:21" s="21" customFormat="1" ht="30" customHeight="1" thickBot="1" x14ac:dyDescent="0.35">
      <c r="A13" s="68" t="s">
        <v>15</v>
      </c>
      <c r="B13" s="69"/>
      <c r="C13" s="69"/>
      <c r="D13" s="69"/>
      <c r="E13" s="69"/>
      <c r="F13" s="69"/>
      <c r="G13" s="69"/>
      <c r="H13" s="69"/>
      <c r="I13" s="69"/>
      <c r="J13" s="69"/>
      <c r="K13" s="69"/>
      <c r="L13" s="69"/>
      <c r="M13" s="69"/>
      <c r="N13" s="69"/>
      <c r="O13" s="69"/>
      <c r="P13" s="69"/>
      <c r="Q13" s="70"/>
      <c r="R13" s="20"/>
    </row>
    <row r="14" spans="1:21" s="6" customFormat="1" ht="60" customHeight="1" thickBot="1" x14ac:dyDescent="0.35">
      <c r="A14" s="56" t="s">
        <v>2</v>
      </c>
      <c r="B14" s="57" t="s">
        <v>0</v>
      </c>
      <c r="C14" s="75" t="s">
        <v>17</v>
      </c>
      <c r="D14" s="75"/>
      <c r="E14" s="75"/>
      <c r="F14" s="75"/>
      <c r="G14" s="75"/>
      <c r="H14" s="75"/>
      <c r="I14" s="75"/>
      <c r="J14" s="75"/>
      <c r="K14" s="58" t="s">
        <v>21</v>
      </c>
      <c r="L14" s="58" t="s">
        <v>5</v>
      </c>
      <c r="M14" s="59" t="s">
        <v>39</v>
      </c>
      <c r="N14" s="62"/>
      <c r="O14" s="63"/>
      <c r="P14" s="63"/>
      <c r="Q14" s="64"/>
      <c r="R14" s="7"/>
    </row>
    <row r="15" spans="1:21" s="13" customFormat="1" ht="75" customHeight="1" thickBot="1" x14ac:dyDescent="0.35">
      <c r="A15" s="53">
        <v>1</v>
      </c>
      <c r="B15" s="54" t="s">
        <v>16</v>
      </c>
      <c r="C15" s="74" t="s">
        <v>18</v>
      </c>
      <c r="D15" s="74"/>
      <c r="E15" s="74"/>
      <c r="F15" s="74"/>
      <c r="G15" s="74"/>
      <c r="H15" s="74"/>
      <c r="I15" s="74"/>
      <c r="J15" s="74"/>
      <c r="K15" s="83"/>
      <c r="L15" s="55" t="s">
        <v>24</v>
      </c>
      <c r="M15" s="60" t="s">
        <v>24</v>
      </c>
      <c r="N15" s="65"/>
      <c r="O15" s="66"/>
      <c r="P15" s="66"/>
      <c r="Q15" s="67"/>
      <c r="R15" s="12"/>
    </row>
  </sheetData>
  <sheetProtection algorithmName="SHA-512" hashValue="BaqATSh8IptlllN+XtOc62t1z+9WdXX6Nrqw5BSPXxdkeVsmOcfKifONLTXQU3N++ix4gT9BEMDBbtLYdIM9tA==" saltValue="rt7ch2OR14d0yGGriTvxxA==" spinCount="100000" sheet="1" objects="1" scenarios="1"/>
  <mergeCells count="11">
    <mergeCell ref="A1:O1"/>
    <mergeCell ref="A2:O2"/>
    <mergeCell ref="A3:O3"/>
    <mergeCell ref="A4:O4"/>
    <mergeCell ref="A5:O5"/>
    <mergeCell ref="N14:Q15"/>
    <mergeCell ref="A13:Q13"/>
    <mergeCell ref="A7:Q7"/>
    <mergeCell ref="N12:Q12"/>
    <mergeCell ref="C15:J15"/>
    <mergeCell ref="C14:J14"/>
  </mergeCells>
  <pageMargins left="0.25" right="0.25" top="0.75" bottom="0.75" header="0.3" footer="0.3"/>
  <pageSetup scale="58" orientation="landscape" horizontalDpi="1200" verticalDpi="1200" r:id="rId1"/>
  <headerFooter>
    <oddFooter>&amp;L&amp;F&amp;RModified &amp;D @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BOM &amp; Install Schedule</vt:lpstr>
      <vt:lpstr>'BOM &amp; Install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Michael Fuller</cp:lastModifiedBy>
  <cp:lastPrinted>2026-08-12T19:49:55Z</cp:lastPrinted>
  <dcterms:created xsi:type="dcterms:W3CDTF">2026-07-01T05:08:13Z</dcterms:created>
  <dcterms:modified xsi:type="dcterms:W3CDTF">2026-08-27T21:02:02Z</dcterms:modified>
</cp:coreProperties>
</file>