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66925"/>
  <mc:AlternateContent xmlns:mc="http://schemas.openxmlformats.org/markup-compatibility/2006">
    <mc:Choice Requires="x15">
      <x15ac:absPath xmlns:x15ac="http://schemas.microsoft.com/office/spreadsheetml/2010/11/ac" url="\\fs1\Company Data\KLS - Customers\Philadelphia Navy Yard PIDC\KLS Working Folder\Procurement &amp; Program Management\Equipment RFP\"/>
    </mc:Choice>
  </mc:AlternateContent>
  <xr:revisionPtr revIDLastSave="0" documentId="8_{4294067D-8A7E-4684-B3B7-075DB8805D77}" xr6:coauthVersionLast="47" xr6:coauthVersionMax="47" xr10:uidLastSave="{00000000-0000-0000-0000-000000000000}"/>
  <bookViews>
    <workbookView xWindow="-108" yWindow="-108" windowWidth="23256" windowHeight="12576" tabRatio="839" xr2:uid="{BF1E62CE-88DE-4CEC-A92A-D77A7029D1F6}"/>
  </bookViews>
  <sheets>
    <sheet name="Instructions" sheetId="2" r:id="rId1"/>
    <sheet name="General Information" sheetId="3" r:id="rId2"/>
    <sheet name="Decorative Post-Top" sheetId="22" r:id="rId3"/>
    <sheet name="League Island &amp; C. Green Park" sheetId="26" r:id="rId4"/>
    <sheet name="Crescent Park" sheetId="28" r:id="rId5"/>
    <sheet name="Cobrahead Street &amp; Area" sheetId="4" r:id="rId6"/>
    <sheet name="Network Control System" sheetId="17" r:id="rId7"/>
    <sheet name="Photocell"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8" l="1"/>
  <c r="C14" i="28"/>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4" i="3"/>
  <c r="C4" i="10"/>
  <c r="D5" i="22"/>
  <c r="C7" i="4"/>
  <c r="C16" i="4" s="1"/>
  <c r="C25" i="4" s="1"/>
  <c r="C8" i="4"/>
  <c r="C9" i="4" s="1"/>
  <c r="C6" i="4"/>
  <c r="C15" i="4" s="1"/>
  <c r="C24" i="4" s="1"/>
  <c r="C5" i="4"/>
  <c r="C14" i="4" s="1"/>
  <c r="C23" i="4" s="1"/>
  <c r="D9" i="22"/>
  <c r="D11" i="22"/>
  <c r="C17" i="10"/>
  <c r="C16" i="10"/>
  <c r="C15" i="10"/>
  <c r="C10" i="10"/>
  <c r="C11" i="10"/>
  <c r="C12" i="10"/>
  <c r="BK3" i="28"/>
  <c r="BL3" i="28"/>
  <c r="BM3" i="28"/>
  <c r="BN3" i="28"/>
  <c r="BO3" i="28"/>
  <c r="BP3" i="28"/>
  <c r="BQ3" i="28"/>
  <c r="BR3" i="28"/>
  <c r="BS3" i="28"/>
  <c r="BT3" i="28"/>
  <c r="BU3" i="28"/>
  <c r="BV3" i="28"/>
  <c r="BW3" i="28"/>
  <c r="BX3" i="28"/>
  <c r="BY3" i="28"/>
  <c r="BZ3" i="28"/>
  <c r="CA3" i="28"/>
  <c r="BH3" i="28"/>
  <c r="BG3" i="28"/>
  <c r="BF3" i="28"/>
  <c r="BE3" i="28"/>
  <c r="BD3" i="28"/>
  <c r="BC3" i="28"/>
  <c r="BB3" i="28"/>
  <c r="BA3" i="28"/>
  <c r="AZ3" i="28"/>
  <c r="AY3" i="28"/>
  <c r="AX3" i="28"/>
  <c r="AW3" i="28"/>
  <c r="AV3" i="28"/>
  <c r="AU3" i="28"/>
  <c r="AT3" i="28"/>
  <c r="AS3" i="28"/>
  <c r="AR3" i="28"/>
  <c r="AQ3" i="28"/>
  <c r="AP3" i="28"/>
  <c r="AO3" i="28"/>
  <c r="AN3" i="28"/>
  <c r="AM3" i="28"/>
  <c r="AL3" i="28"/>
  <c r="AK3" i="28"/>
  <c r="AJ3" i="28"/>
  <c r="AI3" i="28"/>
  <c r="AH3" i="28"/>
  <c r="AG3" i="28"/>
  <c r="AF3" i="28"/>
  <c r="AE3" i="28"/>
  <c r="AD3" i="28"/>
  <c r="AC3" i="28"/>
  <c r="AB3" i="28"/>
  <c r="AA3" i="28"/>
  <c r="Z3" i="28"/>
  <c r="Y3" i="28"/>
  <c r="X3" i="28"/>
  <c r="W3" i="28"/>
  <c r="V3" i="28"/>
  <c r="U3" i="28"/>
  <c r="T3" i="28"/>
  <c r="S3" i="28"/>
  <c r="R3" i="28"/>
  <c r="Q3" i="28"/>
  <c r="P3" i="28"/>
  <c r="O3" i="28"/>
  <c r="N3" i="28"/>
  <c r="M3" i="28"/>
  <c r="L3" i="28"/>
  <c r="K3" i="28"/>
  <c r="BW3" i="26"/>
  <c r="BX3" i="26"/>
  <c r="BY3" i="26"/>
  <c r="BZ3" i="26"/>
  <c r="CA3" i="26"/>
  <c r="BV3" i="26"/>
  <c r="BT3" i="26"/>
  <c r="BU3" i="26"/>
  <c r="BS3" i="26"/>
  <c r="BR3" i="26"/>
  <c r="BQ3" i="26"/>
  <c r="BN3" i="26"/>
  <c r="BO3" i="26"/>
  <c r="BP3" i="26"/>
  <c r="BF3" i="26"/>
  <c r="BG3" i="26"/>
  <c r="BH3" i="26"/>
  <c r="BA3" i="26"/>
  <c r="BB3" i="26"/>
  <c r="BC3" i="26"/>
  <c r="BD3" i="26"/>
  <c r="BE3" i="26"/>
  <c r="AZ3" i="26"/>
  <c r="AY3" i="26"/>
  <c r="AS3" i="26"/>
  <c r="AT3" i="26"/>
  <c r="AU3" i="26"/>
  <c r="AV3" i="26"/>
  <c r="AW3" i="26"/>
  <c r="AX3" i="26"/>
  <c r="AR3" i="26"/>
  <c r="AN3" i="26"/>
  <c r="AO3" i="26"/>
  <c r="AP3" i="26"/>
  <c r="AQ3" i="26"/>
  <c r="AM3" i="26"/>
  <c r="AG3" i="26"/>
  <c r="AH3" i="26"/>
  <c r="AI3" i="26"/>
  <c r="AJ3" i="26"/>
  <c r="AK3" i="26"/>
  <c r="AL3" i="26"/>
  <c r="AF3" i="26"/>
  <c r="Z3" i="26"/>
  <c r="AA3" i="26"/>
  <c r="AB3" i="26"/>
  <c r="AC3" i="26"/>
  <c r="AD3" i="26"/>
  <c r="AE3" i="26"/>
  <c r="Y3" i="26"/>
  <c r="V3" i="26"/>
  <c r="W3" i="26"/>
  <c r="X3" i="26"/>
  <c r="T3" i="26"/>
  <c r="U3" i="26"/>
  <c r="S3" i="26"/>
  <c r="P3" i="26"/>
  <c r="Q3" i="26"/>
  <c r="R3" i="26"/>
  <c r="O3" i="26"/>
  <c r="N3" i="26"/>
  <c r="M3" i="26"/>
  <c r="L3" i="26"/>
  <c r="K3" i="26"/>
  <c r="I20" i="26"/>
  <c r="K14" i="4"/>
  <c r="K23" i="4" s="1"/>
  <c r="K6" i="4"/>
  <c r="J21" i="26"/>
  <c r="J22" i="26" s="1"/>
  <c r="J16" i="26"/>
  <c r="J17" i="26" s="1"/>
  <c r="J11" i="26"/>
  <c r="J12" i="26" s="1"/>
  <c r="A12" i="26"/>
  <c r="A17" i="26" s="1"/>
  <c r="B12" i="26"/>
  <c r="B17" i="26" s="1"/>
  <c r="E12" i="26"/>
  <c r="E17" i="26" s="1"/>
  <c r="E22" i="26" s="1"/>
  <c r="CN3" i="4"/>
  <c r="CO3" i="4"/>
  <c r="CP3" i="4"/>
  <c r="CQ3" i="4"/>
  <c r="CR3" i="4"/>
  <c r="CM3" i="4"/>
  <c r="CK3" i="4"/>
  <c r="CL3" i="4"/>
  <c r="CJ3" i="4"/>
  <c r="BV3" i="4"/>
  <c r="BW3" i="4"/>
  <c r="BU3" i="4"/>
  <c r="BT3" i="4"/>
  <c r="BK3" i="4"/>
  <c r="BL3" i="4"/>
  <c r="BM3" i="4"/>
  <c r="BN3" i="4"/>
  <c r="BO3" i="4"/>
  <c r="BP3" i="4"/>
  <c r="BQ3" i="4"/>
  <c r="BR3" i="4"/>
  <c r="BJ3" i="4"/>
  <c r="BI3" i="4"/>
  <c r="BH3" i="4"/>
  <c r="BD3" i="4"/>
  <c r="BE3" i="4"/>
  <c r="BF3" i="4"/>
  <c r="BG3" i="4"/>
  <c r="BC3" i="4"/>
  <c r="BA3" i="4"/>
  <c r="AV3" i="4"/>
  <c r="AR3" i="4"/>
  <c r="AS3" i="4"/>
  <c r="AT3" i="4"/>
  <c r="AU3" i="4"/>
  <c r="AL3" i="4"/>
  <c r="AM3" i="4"/>
  <c r="AN3" i="4"/>
  <c r="AO3" i="4"/>
  <c r="AP3" i="4"/>
  <c r="AQ3" i="4"/>
  <c r="AK3" i="4"/>
  <c r="AJ3" i="4"/>
  <c r="AI3" i="4"/>
  <c r="AH3" i="4"/>
  <c r="AG3" i="4"/>
  <c r="AF3" i="4"/>
  <c r="AE3" i="4"/>
  <c r="C17" i="4"/>
  <c r="C26" i="4" s="1"/>
  <c r="J23" i="22"/>
  <c r="I23" i="22"/>
  <c r="H23" i="22"/>
  <c r="G23" i="22"/>
  <c r="F23" i="22"/>
  <c r="E23" i="22"/>
  <c r="B23" i="22"/>
  <c r="A23" i="22"/>
  <c r="J24" i="22"/>
  <c r="J25" i="22" s="1"/>
  <c r="J26" i="22" s="1"/>
  <c r="J27" i="22" s="1"/>
  <c r="I24" i="22"/>
  <c r="I25" i="22" s="1"/>
  <c r="I26" i="22" s="1"/>
  <c r="I27" i="22" s="1"/>
  <c r="G24" i="22"/>
  <c r="G25" i="22" s="1"/>
  <c r="G26" i="22" s="1"/>
  <c r="G27" i="22" s="1"/>
  <c r="F24" i="22"/>
  <c r="F25" i="22" s="1"/>
  <c r="F26" i="22" s="1"/>
  <c r="F27" i="22" s="1"/>
  <c r="E24" i="22"/>
  <c r="E25" i="22" s="1"/>
  <c r="E26" i="22" s="1"/>
  <c r="E27" i="22" s="1"/>
  <c r="B24" i="22"/>
  <c r="B25" i="22" s="1"/>
  <c r="B26" i="22" s="1"/>
  <c r="B27" i="22" s="1"/>
  <c r="A24" i="22"/>
  <c r="A25" i="22" s="1"/>
  <c r="A26" i="22" s="1"/>
  <c r="A27" i="22" s="1"/>
  <c r="J18" i="22"/>
  <c r="J19" i="22" s="1"/>
  <c r="J20" i="22" s="1"/>
  <c r="J21" i="22" s="1"/>
  <c r="J22" i="22" s="1"/>
  <c r="H18" i="22"/>
  <c r="G18" i="22"/>
  <c r="G19" i="22" s="1"/>
  <c r="G20" i="22" s="1"/>
  <c r="G21" i="22" s="1"/>
  <c r="G22" i="22" s="1"/>
  <c r="E18" i="22"/>
  <c r="E19" i="22" s="1"/>
  <c r="E20" i="22" s="1"/>
  <c r="E21" i="22" s="1"/>
  <c r="E22" i="22" s="1"/>
  <c r="B18" i="22"/>
  <c r="B19" i="22" s="1"/>
  <c r="B20" i="22" s="1"/>
  <c r="B21" i="22" s="1"/>
  <c r="B22" i="22" s="1"/>
  <c r="A18" i="22"/>
  <c r="A19" i="22" s="1"/>
  <c r="A20" i="22" s="1"/>
  <c r="A21" i="22" s="1"/>
  <c r="A22" i="22" s="1"/>
  <c r="C11" i="22"/>
  <c r="C9" i="22"/>
  <c r="C7" i="22"/>
  <c r="C23" i="22" s="1"/>
  <c r="C24" i="22" s="1"/>
  <c r="C25" i="22" s="1"/>
  <c r="C26" i="22" s="1"/>
  <c r="C27" i="22" s="1"/>
  <c r="C6" i="22"/>
  <c r="E9" i="28"/>
  <c r="E12" i="28" s="1"/>
  <c r="B9" i="28"/>
  <c r="B12" i="28" s="1"/>
  <c r="A9" i="28"/>
  <c r="A12" i="28" s="1"/>
  <c r="J8" i="28"/>
  <c r="J11" i="28" s="1"/>
  <c r="I8" i="28"/>
  <c r="I11" i="28" s="1"/>
  <c r="H8" i="28"/>
  <c r="H11" i="28" s="1"/>
  <c r="G8" i="28"/>
  <c r="G11" i="28" s="1"/>
  <c r="F8" i="28"/>
  <c r="F11" i="28" s="1"/>
  <c r="E8" i="28"/>
  <c r="E11" i="28" s="1"/>
  <c r="D8" i="28"/>
  <c r="C8" i="28"/>
  <c r="B8" i="28"/>
  <c r="B11" i="28" s="1"/>
  <c r="A8" i="28"/>
  <c r="A11" i="28" s="1"/>
  <c r="J6" i="28"/>
  <c r="J9" i="28" s="1"/>
  <c r="J12" i="28" s="1"/>
  <c r="I6" i="28"/>
  <c r="I9" i="28" s="1"/>
  <c r="I12" i="28" s="1"/>
  <c r="H6" i="28"/>
  <c r="H9" i="28" s="1"/>
  <c r="H12" i="28" s="1"/>
  <c r="G6" i="28"/>
  <c r="G9" i="28" s="1"/>
  <c r="G12" i="28" s="1"/>
  <c r="F6" i="28"/>
  <c r="F9" i="28" s="1"/>
  <c r="F12" i="28" s="1"/>
  <c r="D6" i="28"/>
  <c r="C6" i="28"/>
  <c r="E13" i="26"/>
  <c r="E18" i="26" s="1"/>
  <c r="E23" i="26" s="1"/>
  <c r="F13" i="26"/>
  <c r="F18" i="26" s="1"/>
  <c r="F23" i="26" s="1"/>
  <c r="G13" i="26"/>
  <c r="G18" i="26" s="1"/>
  <c r="G23" i="26" s="1"/>
  <c r="H13" i="26"/>
  <c r="H18" i="26" s="1"/>
  <c r="H23" i="26" s="1"/>
  <c r="B13" i="26"/>
  <c r="B18" i="26" s="1"/>
  <c r="B23" i="26" s="1"/>
  <c r="A13" i="26"/>
  <c r="A18" i="26" s="1"/>
  <c r="A23" i="26" s="1"/>
  <c r="B11" i="26"/>
  <c r="B16" i="26" s="1"/>
  <c r="B10" i="26"/>
  <c r="B15" i="26" s="1"/>
  <c r="H21" i="26"/>
  <c r="H22" i="26" s="1"/>
  <c r="G21" i="26"/>
  <c r="G22" i="26" s="1"/>
  <c r="F21" i="26"/>
  <c r="F22" i="26" s="1"/>
  <c r="D21" i="26"/>
  <c r="D22" i="26" s="1"/>
  <c r="C21" i="26"/>
  <c r="J6" i="26"/>
  <c r="I6" i="26"/>
  <c r="I7" i="26" s="1"/>
  <c r="I12" i="26" s="1"/>
  <c r="I17" i="26" s="1"/>
  <c r="I22" i="26" s="1"/>
  <c r="H6" i="26"/>
  <c r="G6" i="26"/>
  <c r="F6" i="26"/>
  <c r="E11" i="26"/>
  <c r="E16" i="26" s="1"/>
  <c r="I10" i="26"/>
  <c r="I15" i="26" s="1"/>
  <c r="H10" i="26"/>
  <c r="H15" i="26" s="1"/>
  <c r="G10" i="26"/>
  <c r="G15" i="26" s="1"/>
  <c r="F10" i="26"/>
  <c r="F15" i="26" s="1"/>
  <c r="E10" i="26"/>
  <c r="E15" i="26" s="1"/>
  <c r="C6" i="26"/>
  <c r="A11" i="26"/>
  <c r="A16" i="26" s="1"/>
  <c r="A10" i="26"/>
  <c r="A15" i="26" s="1"/>
  <c r="D6" i="26"/>
  <c r="D7" i="26" s="1"/>
  <c r="D10" i="26"/>
  <c r="C10" i="26"/>
  <c r="B13" i="22"/>
  <c r="B14" i="22" s="1"/>
  <c r="B15" i="22" s="1"/>
  <c r="B16" i="22" s="1"/>
  <c r="B17" i="22" s="1"/>
  <c r="C13" i="22"/>
  <c r="C14" i="22" s="1"/>
  <c r="C15" i="22" s="1"/>
  <c r="C16" i="22" s="1"/>
  <c r="C17" i="22" s="1"/>
  <c r="C18" i="22" s="1"/>
  <c r="C19" i="22" s="1"/>
  <c r="C20" i="22" s="1"/>
  <c r="C21" i="22" s="1"/>
  <c r="C22" i="22" s="1"/>
  <c r="E13" i="22"/>
  <c r="E14" i="22" s="1"/>
  <c r="E15" i="22" s="1"/>
  <c r="E16" i="22" s="1"/>
  <c r="E17" i="22" s="1"/>
  <c r="F13" i="22"/>
  <c r="F14" i="22" s="1"/>
  <c r="F15" i="22" s="1"/>
  <c r="F16" i="22" s="1"/>
  <c r="F17" i="22" s="1"/>
  <c r="F18" i="22" s="1"/>
  <c r="F19" i="22" s="1"/>
  <c r="F20" i="22" s="1"/>
  <c r="F21" i="22" s="1"/>
  <c r="F22" i="22" s="1"/>
  <c r="G13" i="22"/>
  <c r="G14" i="22" s="1"/>
  <c r="G15" i="22" s="1"/>
  <c r="G16" i="22" s="1"/>
  <c r="G17" i="22" s="1"/>
  <c r="I13" i="22"/>
  <c r="I14" i="22" s="1"/>
  <c r="I15" i="22" s="1"/>
  <c r="I16" i="22" s="1"/>
  <c r="I17" i="22" s="1"/>
  <c r="I18" i="22" s="1"/>
  <c r="I19" i="22" s="1"/>
  <c r="I20" i="22" s="1"/>
  <c r="I21" i="22" s="1"/>
  <c r="I22" i="22" s="1"/>
  <c r="J13" i="22"/>
  <c r="J14" i="22" s="1"/>
  <c r="J15" i="22" s="1"/>
  <c r="J16" i="22" s="1"/>
  <c r="J17" i="22" s="1"/>
  <c r="A13" i="22"/>
  <c r="A14" i="22" s="1"/>
  <c r="A15" i="22" s="1"/>
  <c r="A16" i="22" s="1"/>
  <c r="A17" i="22" s="1"/>
  <c r="D6" i="22" l="1"/>
  <c r="D7" i="22" s="1"/>
  <c r="D23" i="22" s="1"/>
  <c r="D24" i="22" s="1"/>
  <c r="D25" i="22" s="1"/>
  <c r="D26" i="22" s="1"/>
  <c r="D27" i="22" s="1"/>
  <c r="C18" i="4"/>
  <c r="C27" i="4" s="1"/>
  <c r="C10" i="4"/>
  <c r="D13" i="22"/>
  <c r="D14" i="22" s="1"/>
  <c r="D15" i="22" s="1"/>
  <c r="D16" i="22" s="1"/>
  <c r="D17" i="22" s="1"/>
  <c r="D18" i="22" s="1"/>
  <c r="D19" i="22" s="1"/>
  <c r="D20" i="22" s="1"/>
  <c r="D21" i="22" s="1"/>
  <c r="D22" i="22" s="1"/>
  <c r="K7" i="4"/>
  <c r="K15" i="4"/>
  <c r="K24" i="4" s="1"/>
  <c r="C24" i="26"/>
  <c r="C25" i="26" s="1"/>
  <c r="C22" i="26"/>
  <c r="J7" i="26"/>
  <c r="H11" i="26"/>
  <c r="H16" i="26" s="1"/>
  <c r="H7" i="26"/>
  <c r="H12" i="26" s="1"/>
  <c r="H17" i="26" s="1"/>
  <c r="G11" i="26"/>
  <c r="G16" i="26" s="1"/>
  <c r="G7" i="26"/>
  <c r="G12" i="26" s="1"/>
  <c r="G17" i="26" s="1"/>
  <c r="F11" i="26"/>
  <c r="F16" i="26" s="1"/>
  <c r="F7" i="26"/>
  <c r="F12" i="26" s="1"/>
  <c r="F17" i="26" s="1"/>
  <c r="C8" i="26"/>
  <c r="C13" i="26" s="1"/>
  <c r="C18" i="26" s="1"/>
  <c r="C23" i="26" s="1"/>
  <c r="C7" i="26"/>
  <c r="D24" i="26"/>
  <c r="D25" i="26" s="1"/>
  <c r="D23" i="26"/>
  <c r="I11" i="26"/>
  <c r="I16" i="26" s="1"/>
  <c r="I21" i="26" s="1"/>
  <c r="I8" i="26"/>
  <c r="I13" i="26" s="1"/>
  <c r="I18" i="26" s="1"/>
  <c r="I23" i="26" s="1"/>
  <c r="I24" i="26" s="1"/>
  <c r="I25" i="26" s="1"/>
  <c r="D11" i="28"/>
  <c r="D12" i="28" s="1"/>
  <c r="D9" i="28"/>
  <c r="C11" i="28"/>
  <c r="C12" i="28" s="1"/>
  <c r="C9" i="28"/>
  <c r="C11" i="26"/>
  <c r="C12" i="26" s="1"/>
  <c r="C15" i="26"/>
  <c r="C16" i="26" s="1"/>
  <c r="C17" i="26" s="1"/>
  <c r="D11" i="26"/>
  <c r="D15" i="26"/>
  <c r="D16" i="26" s="1"/>
  <c r="C9" i="10" l="1"/>
  <c r="C14" i="10" s="1"/>
  <c r="C4" i="17"/>
  <c r="C5" i="17" s="1"/>
  <c r="C19" i="4"/>
  <c r="C28" i="4" s="1"/>
  <c r="C11" i="4"/>
  <c r="K16" i="4"/>
  <c r="K25" i="4" s="1"/>
  <c r="K8" i="4"/>
  <c r="D18" i="26"/>
  <c r="D17" i="26"/>
  <c r="D13" i="26"/>
  <c r="D12" i="26"/>
  <c r="C20" i="4" l="1"/>
  <c r="C29" i="4" s="1"/>
  <c r="C12" i="4"/>
  <c r="C21" i="4" s="1"/>
  <c r="C30" i="4" s="1"/>
  <c r="K17" i="4"/>
  <c r="K26" i="4" s="1"/>
  <c r="K9" i="4"/>
  <c r="K18" i="4" l="1"/>
  <c r="K27" i="4" s="1"/>
  <c r="K10" i="4"/>
  <c r="K19" i="4" l="1"/>
  <c r="K28" i="4" s="1"/>
  <c r="K11" i="4"/>
  <c r="K20" i="4" l="1"/>
  <c r="K29" i="4" s="1"/>
  <c r="K12" i="4"/>
  <c r="K21" i="4" s="1"/>
  <c r="K30" i="4" s="1"/>
</calcChain>
</file>

<file path=xl/sharedStrings.xml><?xml version="1.0" encoding="utf-8"?>
<sst xmlns="http://schemas.openxmlformats.org/spreadsheetml/2006/main" count="1129" uniqueCount="404">
  <si>
    <t>Item</t>
  </si>
  <si>
    <t>Question</t>
  </si>
  <si>
    <t>Manufacturer Name?</t>
  </si>
  <si>
    <t>Primary Contact Name?</t>
  </si>
  <si>
    <t>Primary Contact Title?</t>
  </si>
  <si>
    <t>Primary Contact Phone?</t>
  </si>
  <si>
    <t>Primary Contact Email?</t>
  </si>
  <si>
    <t>Minimum Order Amount ($)</t>
  </si>
  <si>
    <t>Freight Prepaid Minimum Amount ($)</t>
  </si>
  <si>
    <t>Years in Business?</t>
  </si>
  <si>
    <t>Explain your company's standard warranty program (i.e. term and coverage scope)?</t>
  </si>
  <si>
    <t>Willingness to offer similar pricing/discount levels for products not listed on this RFP?</t>
  </si>
  <si>
    <t>Reference Project #1 - Project/Customer Name</t>
  </si>
  <si>
    <t>Reference Project #1 - Description</t>
  </si>
  <si>
    <t>Reference Project #1 - Type and Quantity of Fixtures</t>
  </si>
  <si>
    <t>Reference Project #2 - Project/Customer Name</t>
  </si>
  <si>
    <t>Reference Project #2 - Description</t>
  </si>
  <si>
    <t>Reference Project #2 - Type and Quantity of Fixtures</t>
  </si>
  <si>
    <t>Reference Project #3 - Project/Customer Name</t>
  </si>
  <si>
    <t>Reference Project #3 - Description</t>
  </si>
  <si>
    <t>Reference Project #3 - Type and Quantity of Fixtures</t>
  </si>
  <si>
    <t>Reference Project #4 - Project/Customer Name</t>
  </si>
  <si>
    <t>Reference Project #4 - Description</t>
  </si>
  <si>
    <t>Reference Project #4 - Type and Quantity of Fixtures</t>
  </si>
  <si>
    <t>General Specifications</t>
  </si>
  <si>
    <t>Delivered Initial Lumen Package Range 
(+ or - 20%)</t>
  </si>
  <si>
    <t>Estimated Quantity</t>
  </si>
  <si>
    <t>Manufacturer Name</t>
  </si>
  <si>
    <t>Manufacturer Part #</t>
  </si>
  <si>
    <t>Housing Construction</t>
  </si>
  <si>
    <t>Nominal Luminaire Weight (lbs)</t>
  </si>
  <si>
    <t>Nominal Luminaire EPA (SF)</t>
  </si>
  <si>
    <t>IP Rating</t>
  </si>
  <si>
    <t>Make/Model of LED Light Source(s)</t>
  </si>
  <si>
    <t>Initial Delivered Lumens @ 25C</t>
  </si>
  <si>
    <t>Initial Delivered Lumens @ 35C</t>
  </si>
  <si>
    <t>CCT</t>
  </si>
  <si>
    <t>Color Rendering Index
(CRI)</t>
  </si>
  <si>
    <t>IES LM-80 Test Duration (Hours)</t>
  </si>
  <si>
    <t>System Watts</t>
  </si>
  <si>
    <t>Assumed Junction Temp C for Rated Life
&lt;&lt;&lt;</t>
  </si>
  <si>
    <t>Standard Surge Rating</t>
  </si>
  <si>
    <t>Photocell D/N Cost Adder</t>
  </si>
  <si>
    <t>Integrated Motion Sensor D/N Cost Adder</t>
  </si>
  <si>
    <t>House Side Shield D/N Cost Adder</t>
  </si>
  <si>
    <t>Upgraded Surge D/N Cost Adder</t>
  </si>
  <si>
    <t>Driver Temperature Rating</t>
  </si>
  <si>
    <t>Driver 90% Survival Rated Life (Hours)</t>
  </si>
  <si>
    <t>Standard Published Warranty
(Years)</t>
  </si>
  <si>
    <t>Available Purchased Warranty Extension (Years)</t>
  </si>
  <si>
    <t>Available Purchased Warranty Extension Cost</t>
  </si>
  <si>
    <t>Time Sold in Market (Years)</t>
  </si>
  <si>
    <t>Typical Lead Time
(Weeks)</t>
  </si>
  <si>
    <t>U0</t>
  </si>
  <si>
    <t>0-10V</t>
  </si>
  <si>
    <t>Required Surge Rating</t>
  </si>
  <si>
    <t>Road Side Shield D/N Cost Adder</t>
  </si>
  <si>
    <t>Side Shield D/N Cost Adder</t>
  </si>
  <si>
    <t>PennDOT Approved (Bulletin 15)</t>
  </si>
  <si>
    <t>If not PennDOT Approved (Bulletin 15), was product previously renewed and denied?</t>
  </si>
  <si>
    <t>If not PennDOT Approved (Bulletin 15), willingness to submit for approval?</t>
  </si>
  <si>
    <t>Listings
(List All)</t>
  </si>
  <si>
    <t>BUG Uplight Rating</t>
  </si>
  <si>
    <t>Minimum Warranty
(Years)</t>
  </si>
  <si>
    <t>Combined House and Side Shield D/N Cost Adder</t>
  </si>
  <si>
    <t>High Angle Glare Cutoff Shield D/N Cost Adder</t>
  </si>
  <si>
    <t>Fixture Description</t>
  </si>
  <si>
    <t>Required Vibration Rating</t>
  </si>
  <si>
    <t>Minimum IES Distribution Type Availability</t>
  </si>
  <si>
    <t>Driver Dimming Protocol</t>
  </si>
  <si>
    <t>ANSI C136.10 Vibration Rating</t>
  </si>
  <si>
    <t>Manufacturer Name and Part #</t>
  </si>
  <si>
    <t>Manufacturer Submitted Solution                                                                                      Manufacturer Submitted Solution                                                                                      Manufacturer Submitted Solution                                                                                      Manufacturer Submitted Solution                                                                                      Manufacturer Submitted Solution                                                                                      Manufacturer Submitted Solution                                                                                      Manufacturer Submitted Solution</t>
  </si>
  <si>
    <t>RFP Instructions</t>
  </si>
  <si>
    <t>Assumptions</t>
  </si>
  <si>
    <r>
      <t xml:space="preserve">Enter answers to </t>
    </r>
    <r>
      <rPr>
        <b/>
        <sz val="11"/>
        <color indexed="8"/>
        <rFont val="Calibri"/>
        <family val="2"/>
      </rPr>
      <t>all</t>
    </r>
    <r>
      <rPr>
        <sz val="11"/>
        <color theme="1"/>
        <rFont val="Calibri"/>
        <family val="2"/>
        <scheme val="minor"/>
      </rPr>
      <t xml:space="preserve"> questions in the "General Information" (blue) tab.</t>
    </r>
  </si>
  <si>
    <r>
      <t xml:space="preserve">The </t>
    </r>
    <r>
      <rPr>
        <b/>
        <sz val="11"/>
        <color indexed="8"/>
        <rFont val="Calibri"/>
        <family val="2"/>
      </rPr>
      <t>primary contact</t>
    </r>
    <r>
      <rPr>
        <sz val="11"/>
        <color theme="1"/>
        <rFont val="Calibri"/>
        <family val="2"/>
        <scheme val="minor"/>
      </rPr>
      <t xml:space="preserve"> identified on the "General Information" tab should be the management contact within the Manufacturer's organization that recognizes the strategic partnering and procurement opportunity and is authorized to make and manage the commitments associated with this response.</t>
    </r>
  </si>
  <si>
    <t>IP66</t>
  </si>
  <si>
    <t>Driver Total Harmonic Distortion</t>
  </si>
  <si>
    <t>Driver Power Factor</t>
  </si>
  <si>
    <t>Lensing Options that reduce glare or source brightness.  List and Describe.</t>
  </si>
  <si>
    <t>Lighting Performance</t>
  </si>
  <si>
    <t>Level 2 Vibration D/N Cost Adder</t>
  </si>
  <si>
    <t>10 kV</t>
  </si>
  <si>
    <t>Field Adjustable Wattage Selector D/N Cost Adder</t>
  </si>
  <si>
    <t>Availability of Field Adjustable Wattage Selector</t>
  </si>
  <si>
    <t>Total Delivered Lumens within the Very High Angle (80-90%) Glare range</t>
  </si>
  <si>
    <t>Construction, Certifications &amp; Technical Specifications</t>
  </si>
  <si>
    <t>Manufacturer Response</t>
  </si>
  <si>
    <t>Program Fixture General Specifications and Minimum Requirements</t>
  </si>
  <si>
    <t>Minimum Requirements</t>
  </si>
  <si>
    <t>ANSI C136.31 - Level 1</t>
  </si>
  <si>
    <t>Warranty, Market Presence &amp; Availability</t>
  </si>
  <si>
    <r>
      <t xml:space="preserve">All worksheet cells are protected from entry other than the </t>
    </r>
    <r>
      <rPr>
        <b/>
        <sz val="11"/>
        <color indexed="8"/>
        <rFont val="Calibri"/>
        <family val="2"/>
      </rPr>
      <t>yellow filled cells</t>
    </r>
    <r>
      <rPr>
        <sz val="11"/>
        <color theme="1"/>
        <rFont val="Calibri"/>
        <family val="2"/>
        <scheme val="minor"/>
      </rPr>
      <t xml:space="preserve"> to be used for Manufacturer responses in all tabs.  All yellow cells should be completed for each line item, and missed entries could impact a manufacturer’s RFP score.</t>
    </r>
  </si>
  <si>
    <r>
      <t xml:space="preserve">Enter information requested for </t>
    </r>
    <r>
      <rPr>
        <b/>
        <sz val="11"/>
        <color indexed="8"/>
        <rFont val="Calibri"/>
        <family val="2"/>
      </rPr>
      <t>all line items</t>
    </r>
    <r>
      <rPr>
        <sz val="11"/>
        <color theme="1"/>
        <rFont val="Calibri"/>
        <family val="2"/>
        <scheme val="minor"/>
      </rPr>
      <t xml:space="preserve"> to which you are submitting product solutions in each product family category (green) tab(s).  Within a given product family category, manufacturers should submit solutions for all worksheet line items in that product family category. Duplication of products submitted is suggested if a single manufacturer product meets the specifications of multiple worksheet line items.</t>
    </r>
  </si>
  <si>
    <r>
      <t xml:space="preserve">The submitted worksheet must be in </t>
    </r>
    <r>
      <rPr>
        <b/>
        <sz val="11"/>
        <color indexed="8"/>
        <rFont val="Calibri"/>
        <family val="2"/>
      </rPr>
      <t>worksheet (.xls) format</t>
    </r>
    <r>
      <rPr>
        <sz val="11"/>
        <color theme="1"/>
        <rFont val="Calibri"/>
        <family val="2"/>
        <scheme val="minor"/>
      </rPr>
      <t xml:space="preserve"> and include the </t>
    </r>
    <r>
      <rPr>
        <b/>
        <sz val="11"/>
        <color indexed="8"/>
        <rFont val="Calibri"/>
        <family val="2"/>
      </rPr>
      <t>manufacturer name in the file name</t>
    </r>
    <r>
      <rPr>
        <sz val="11"/>
        <color theme="1"/>
        <rFont val="Calibri"/>
        <family val="2"/>
        <scheme val="minor"/>
      </rPr>
      <t>.</t>
    </r>
  </si>
  <si>
    <r>
      <t xml:space="preserve">Any </t>
    </r>
    <r>
      <rPr>
        <b/>
        <sz val="11"/>
        <color indexed="8"/>
        <rFont val="Calibri"/>
        <family val="2"/>
      </rPr>
      <t xml:space="preserve">material returns </t>
    </r>
    <r>
      <rPr>
        <sz val="11"/>
        <color theme="1"/>
        <rFont val="Calibri"/>
        <family val="2"/>
        <scheme val="minor"/>
      </rPr>
      <t xml:space="preserve">will be for </t>
    </r>
    <r>
      <rPr>
        <b/>
        <sz val="11"/>
        <color indexed="8"/>
        <rFont val="Calibri"/>
        <family val="2"/>
      </rPr>
      <t>valid warranty repair/replacement claims</t>
    </r>
    <r>
      <rPr>
        <sz val="11"/>
        <color theme="1"/>
        <rFont val="Calibri"/>
        <family val="2"/>
        <scheme val="minor"/>
      </rPr>
      <t xml:space="preserve"> or for a </t>
    </r>
    <r>
      <rPr>
        <b/>
        <sz val="11"/>
        <color indexed="8"/>
        <rFont val="Calibri"/>
        <family val="2"/>
      </rPr>
      <t>pre-authorized manufacturer return</t>
    </r>
    <r>
      <rPr>
        <sz val="11"/>
        <color theme="1"/>
        <rFont val="Calibri"/>
        <family val="2"/>
        <scheme val="minor"/>
      </rPr>
      <t xml:space="preserve"> with defined re-stocking fees.</t>
    </r>
  </si>
  <si>
    <t>Purchase Price</t>
  </si>
  <si>
    <t>PC</t>
  </si>
  <si>
    <t>Meet latest revision of ANSI C136.10?</t>
  </si>
  <si>
    <t>Instant On?</t>
  </si>
  <si>
    <t>Turn-Off Delay (seconds)</t>
  </si>
  <si>
    <t>Turn-On FC Variation
(+/-)</t>
  </si>
  <si>
    <t>Window Construction</t>
  </si>
  <si>
    <t>Photosensor Type</t>
  </si>
  <si>
    <t>Photosensor 10-Year Drift %</t>
  </si>
  <si>
    <t>Unit D/N Cost</t>
  </si>
  <si>
    <t>MOV Protection (Joule Rating)</t>
  </si>
  <si>
    <t>Manfacturer Solution</t>
  </si>
  <si>
    <t>Multi-volt rated range
(@ 50/60 Hz)</t>
  </si>
  <si>
    <t>Photocell Description</t>
  </si>
  <si>
    <t xml:space="preserve">Max Operating Temperature
(C) </t>
  </si>
  <si>
    <t xml:space="preserve">Min Operating Temperature
(C) </t>
  </si>
  <si>
    <t>Country of Manufacturer</t>
  </si>
  <si>
    <t>Life On/Off Operations
(at full load)</t>
  </si>
  <si>
    <t>Manufacturer Option #1</t>
  </si>
  <si>
    <t>Relay Rating (Amp)</t>
  </si>
  <si>
    <t>Turn Off to On Ratio</t>
  </si>
  <si>
    <t>Fail Mode</t>
  </si>
  <si>
    <t>Power Consumption
(watts @ 277 VAC)</t>
  </si>
  <si>
    <t>Housing/Cover Construction</t>
  </si>
  <si>
    <t>Dielectric Strength</t>
  </si>
  <si>
    <t>Explain your company's willingness to supply operational product samples for benchtop evaluation?</t>
  </si>
  <si>
    <t>Manufacturer Option #2</t>
  </si>
  <si>
    <t>Load Rating - Electronic LED Driver</t>
  </si>
  <si>
    <t>Turn-On FC?</t>
  </si>
  <si>
    <t>Turn-Off FC</t>
  </si>
  <si>
    <t>MOV Minimum Peak Current Rating (kA)</t>
  </si>
  <si>
    <t>Component Minimum Expected Life
(Years)</t>
  </si>
  <si>
    <t>PC-UL</t>
  </si>
  <si>
    <t>Regulatory Listings (UL)</t>
  </si>
  <si>
    <t>Gasket Construction &amp; Rating</t>
  </si>
  <si>
    <t>Water Ingress Protection (NEMA &amp; IP Rating)</t>
  </si>
  <si>
    <t>3' Drop Tolerance on Concrete Floor</t>
  </si>
  <si>
    <t>Approach to Relay Protection from In-Rush Current (e.g. Triac Assist, Zero Cross, etc.)</t>
  </si>
  <si>
    <t>Surge Protection Level (ANSI 136.2 - kV/kA)</t>
  </si>
  <si>
    <t>Photosensor Artificial Light Threshold
(nanometer)</t>
  </si>
  <si>
    <t>Manufacturer Option #3</t>
  </si>
  <si>
    <t>RSLPP Round 2 Estimated Quantity</t>
  </si>
  <si>
    <t>PC-DIM</t>
  </si>
  <si>
    <t>PC-UL-DIM</t>
  </si>
  <si>
    <t>Long Life Locking Type Electronic Photocontrol for LED Fixtures (No UL Listing)</t>
  </si>
  <si>
    <t>Long Life Locking Type Electronic Photocontrol for LED Fixtures (UL Listing)</t>
  </si>
  <si>
    <t>Long Life Locking Type Electronic Photocontrol for LED Fixtures (No UL Listing) with Field Adjustable Pre-Defined Dimming Schedules</t>
  </si>
  <si>
    <t>Long Life Locking Type Electronic Photocontrol for LED Fixtures (UL Listing) with Field Adjustable Pre-Defined Dimming Schedules</t>
  </si>
  <si>
    <t>Field-Selectable Dimming Schedules - Quanity of Pre-Defined Dimming Schedules</t>
  </si>
  <si>
    <t>N/A</t>
  </si>
  <si>
    <t>Field-Selectable Dimming Schedules - Method of Selection
(e.g. dip switch)</t>
  </si>
  <si>
    <t>Manufacturer Control System Name</t>
  </si>
  <si>
    <t>Software Term Length</t>
  </si>
  <si>
    <t>Time System Sold in Market (Years)</t>
  </si>
  <si>
    <t>Real-Time Fixture Light Output Control</t>
  </si>
  <si>
    <t>Dimming Schedules/Profiles by Group</t>
  </si>
  <si>
    <t>Explain Additional Features that impact performance or system capabilities</t>
  </si>
  <si>
    <t>CHS-20L-T2-4K</t>
  </si>
  <si>
    <t>CHS-4L-T2-4K</t>
  </si>
  <si>
    <t>CHS-5L-T2-4K</t>
  </si>
  <si>
    <t>CHS-8L-T2-4K</t>
  </si>
  <si>
    <t>CHS-10L-T2-4K</t>
  </si>
  <si>
    <t>CHS-16L-T2-4K</t>
  </si>
  <si>
    <t>CHS-24L-T2-4K</t>
  </si>
  <si>
    <t>CHS-28L-T2-4K</t>
  </si>
  <si>
    <t>Standard Available Colors</t>
  </si>
  <si>
    <t>Generic Type Code</t>
  </si>
  <si>
    <t>How does your company communicate original and revised estimated ship dates to distributors?</t>
  </si>
  <si>
    <r>
      <t xml:space="preserve">If yellow filled cells are </t>
    </r>
    <r>
      <rPr>
        <b/>
        <sz val="11"/>
        <color indexed="8"/>
        <rFont val="Calibri"/>
        <family val="2"/>
      </rPr>
      <t>pre-populated with the type of entry required</t>
    </r>
    <r>
      <rPr>
        <sz val="11"/>
        <color theme="1"/>
        <rFont val="Calibri"/>
        <family val="2"/>
        <scheme val="minor"/>
      </rPr>
      <t xml:space="preserve"> (e.g. days, %, name), they should be </t>
    </r>
    <r>
      <rPr>
        <b/>
        <sz val="11"/>
        <color indexed="8"/>
        <rFont val="Calibri"/>
        <family val="2"/>
      </rPr>
      <t>overwritten</t>
    </r>
    <r>
      <rPr>
        <sz val="11"/>
        <color theme="1"/>
        <rFont val="Calibri"/>
        <family val="2"/>
        <scheme val="minor"/>
      </rPr>
      <t xml:space="preserve"> with Manufacturer responses.</t>
    </r>
  </si>
  <si>
    <t>How many days after an estimated ship date is created or changed do you send notification to the distributor?</t>
  </si>
  <si>
    <t>Explain Additional Features that impact performance and life</t>
  </si>
  <si>
    <t xml:space="preserve">Minimum IP Rating
</t>
  </si>
  <si>
    <t>Possible alternate to above Type PC</t>
  </si>
  <si>
    <t>10kA</t>
  </si>
  <si>
    <t>PT-9L-T5-3K</t>
  </si>
  <si>
    <t>Existing Luminaire &amp; Pole</t>
  </si>
  <si>
    <t>Color</t>
  </si>
  <si>
    <t>Black</t>
  </si>
  <si>
    <t>Maximum Extended Navy Yard Project Warranty @ No Cost Adder
(Years)</t>
  </si>
  <si>
    <t>NEMA 7-Pin Receptacle (for NLC use) D/N Cost Adder</t>
  </si>
  <si>
    <t>Depreciation % @ 43,800 Hours</t>
  </si>
  <si>
    <t xml:space="preserve">Selux SACL-R5S-1-5G105-30-14-BK-UNV (Luminaire)
Selux S635-12-BK (Pole) </t>
  </si>
  <si>
    <t>Decorative Post-Top Luminaire Retrofit Kit, 9,000 Lumen, Type 5, 3000K, 14' Power Cord</t>
  </si>
  <si>
    <t>Decorative Post-Top Luminaire Light Engine Retrofit</t>
  </si>
  <si>
    <t>RT-7P</t>
  </si>
  <si>
    <t>Cobrahead, 4,000 Lumen, Type 2, 3000K, NEMA 3-Pin, NEMA 5-Pin</t>
  </si>
  <si>
    <t>Cobrahead, 5,000 Lumen, Type 2, 3000K, NEMA 3-Pin</t>
  </si>
  <si>
    <t>Cobrahead, 8,000 Lumen, Type 2, 3000K, NEMA 3-Pin</t>
  </si>
  <si>
    <t>Cobrahead, 10,000 Lumen, Type 2, 3000K, NEMA 3-Pin</t>
  </si>
  <si>
    <t>Cobrahead, 16,000 Lumen, Type 2, 3000K, NEMA 3-Pin</t>
  </si>
  <si>
    <t>Cobrahead, 20,000 Lumen, Type 2, 3000K, NEMA 3-Pin</t>
  </si>
  <si>
    <t>Cobrahead, 24,000 Lumen, Type 2, 3000K, NEMA 3-Pin</t>
  </si>
  <si>
    <t>Cobrahead, 28,000 Lumen, Type 2, 3000K, NEMA 3-Pin</t>
  </si>
  <si>
    <t>Cobrahead, 4,000 Lumen, Type 2, 3000K, NEMA 3-Pin</t>
  </si>
  <si>
    <r>
      <t>Decorative Post-Top Luminaire Replacement</t>
    </r>
    <r>
      <rPr>
        <i/>
        <sz val="20"/>
        <color theme="0"/>
        <rFont val="Calibri"/>
        <family val="2"/>
        <scheme val="minor"/>
      </rPr>
      <t xml:space="preserve"> (on existing pole)</t>
    </r>
    <r>
      <rPr>
        <b/>
        <sz val="20"/>
        <color theme="0"/>
        <rFont val="Calibri"/>
        <family val="2"/>
        <scheme val="minor"/>
      </rPr>
      <t xml:space="preserve"> - Closest Aesthetic Match to Existing Transitional Style</t>
    </r>
  </si>
  <si>
    <t>Annual Other
Unit D/N Cost</t>
  </si>
  <si>
    <t>Estimated NLC Quantity</t>
  </si>
  <si>
    <t>NEMA 7-Pin Receptacle (for NLC use) Part #</t>
  </si>
  <si>
    <t>CCT Variation
(+ or -)</t>
  </si>
  <si>
    <t>Manufacturer Product Category - Family Option #1</t>
  </si>
  <si>
    <t>2,3,4,5</t>
  </si>
  <si>
    <t>Minimum Required Surge Rating</t>
  </si>
  <si>
    <t>Standard Universal Arm for Square or Round Pole (Painted to Match Luminaire)
D/N Cost Adder</t>
  </si>
  <si>
    <t>Decorative Arm for Square or Round Pole (Painted to Match Luminaire)
D/N Cost Adder</t>
  </si>
  <si>
    <t>PD-11L-T3-3K</t>
  </si>
  <si>
    <t>PD-9L-T3-3K</t>
  </si>
  <si>
    <t>Decorative Pendant Luminaire, 9,000 Lumen, Type 3, 3000K, No Lens, Universal 120-277V, No Photocell, Pale Grey Finish, Side Mount Adapter</t>
  </si>
  <si>
    <t>Decorative Pendant Luminaire Replacement - Alternate Option #1</t>
  </si>
  <si>
    <t>Decorative Pendant Luminaire Replacement - Alternate Option #2</t>
  </si>
  <si>
    <r>
      <t>Decorative Pendant Luminaire Replacement</t>
    </r>
    <r>
      <rPr>
        <i/>
        <sz val="20"/>
        <color theme="0"/>
        <rFont val="Calibri"/>
        <family val="2"/>
        <scheme val="minor"/>
      </rPr>
      <t xml:space="preserve"> (on existing pole)</t>
    </r>
    <r>
      <rPr>
        <b/>
        <sz val="20"/>
        <color theme="0"/>
        <rFont val="Calibri"/>
        <family val="2"/>
        <scheme val="minor"/>
      </rPr>
      <t xml:space="preserve"> - Closest Aesthetic Match to Existing Transitional Style</t>
    </r>
  </si>
  <si>
    <r>
      <t>Decorative Pendant Luminaire Replacement</t>
    </r>
    <r>
      <rPr>
        <i/>
        <sz val="20"/>
        <color theme="0"/>
        <rFont val="Calibri"/>
        <family val="2"/>
        <scheme val="minor"/>
      </rPr>
      <t xml:space="preserve"> (with new pole)</t>
    </r>
    <r>
      <rPr>
        <b/>
        <sz val="20"/>
        <color theme="0"/>
        <rFont val="Calibri"/>
        <family val="2"/>
        <scheme val="minor"/>
      </rPr>
      <t xml:space="preserve"> - Closest Aesthetic Match to Existing Transitional Style</t>
    </r>
  </si>
  <si>
    <t>PD-POLE-14.5</t>
  </si>
  <si>
    <t>Decorative Pendant Luminaire, 11,000 Lumen, Type 3, 3000K, No Lens, Universal 120-277V, No Photocell, Pale Grey Finish, Side Mount Adapter</t>
  </si>
  <si>
    <t>PD-BASE</t>
  </si>
  <si>
    <t>4 ” Diameter Muffler Pole, Aluminum, 14.5', Pale Grey Pole</t>
  </si>
  <si>
    <t>Aluminum Base</t>
  </si>
  <si>
    <t>PD-ARM-1.5</t>
  </si>
  <si>
    <t>Straight Arm, 1.5', Pale Grey</t>
  </si>
  <si>
    <t>PT-10L-T3-3K</t>
  </si>
  <si>
    <t>PD-13L-T3-3K</t>
  </si>
  <si>
    <t>Decorative Post-Top Luminaire Replacement - Alternate Option #1</t>
  </si>
  <si>
    <t>Decorative Post-Top Luminaire, 10,000 Lumen, Type 5, 3000K, No Lens, Universal 120-277V, No Photocell, Pale Grey Finish, Side Mount Adapter</t>
  </si>
  <si>
    <t>Decorative Post-Top Luminaire, 13,000 Lumen, Type 3, 3000K, No Lens, Universal 120-277V, No Photocell, Pale Grey Finish, Side Mount Adapter</t>
  </si>
  <si>
    <t>Decorative Post-Top Luminaire Replacement - Alternate Option #2</t>
  </si>
  <si>
    <t>WL-5L-T4-3K</t>
  </si>
  <si>
    <t>Wall Luminaire Replacement (on existing structure) - Closest Aesthetic Match to Existing Transitional Style</t>
  </si>
  <si>
    <t>Structure Mounted Wall Luminaire, 5,000 Lumen, Type 4, 3000K, Universal 120-277V, No Photocell, Pale Grey Finish</t>
  </si>
  <si>
    <t>Pale Grey</t>
  </si>
  <si>
    <t>WL-7L-T4-3K</t>
  </si>
  <si>
    <t>Structure Mounted Wall Luminaire, 7,000 Lumen, Type 4, 3000K, Universal 120-277V, No Photocell, Pale Grey Finish</t>
  </si>
  <si>
    <t>Annual SAAS/License
Unit D/N Cost</t>
  </si>
  <si>
    <t>Pricing Comments or Clarifications</t>
  </si>
  <si>
    <t>Annual Cellular Communication
Unit D/N Cost</t>
  </si>
  <si>
    <t>If a manufacturer has multiple product solutions (e.g. multiple brands/lines) for a given product family category, PIDC encourages manufacturers to submit all solutions that meet required specifications.  The worksheet provides up to three manufacturer options for each product familly category</t>
  </si>
  <si>
    <t>In order to obtain the best pricing for PIDC municipalities the following clarifications are provided:</t>
  </si>
  <si>
    <t>a) Manufacturers should assume that all orders placed by PIDC distributor(s) will meet manufacturer minimum order requirements.</t>
  </si>
  <si>
    <t>b) Manufacturers should assume that all orders placed by PIDC distributor(s) will meet manufacturer prepaid freight minimums.  If freight charges apply, they can be added to the order.</t>
  </si>
  <si>
    <r>
      <t>All Manufacturer invoices to distributors must be</t>
    </r>
    <r>
      <rPr>
        <b/>
        <sz val="11"/>
        <color indexed="8"/>
        <rFont val="Calibri"/>
        <family val="2"/>
      </rPr>
      <t xml:space="preserve"> line item priced </t>
    </r>
    <r>
      <rPr>
        <sz val="11"/>
        <color theme="1"/>
        <rFont val="Calibri"/>
        <family val="2"/>
        <scheme val="minor"/>
      </rPr>
      <t>and available to PIDC to confirm correct manufacturer negotiated prices are being utilized.</t>
    </r>
  </si>
  <si>
    <t>PIDC Distributor Payment Terms:  Net Payment Days</t>
  </si>
  <si>
    <t>PIDC Distributor Payment Terms:  Discount %</t>
  </si>
  <si>
    <t>PIDC Distributor Payment Terms:  Discount Days</t>
  </si>
  <si>
    <t>Availability of Extended Warranties for PIDC?</t>
  </si>
  <si>
    <t>Additional Information - Please provide any additional information that Respondent deems relevant to PIDC.  If there are any limitations to meeting the expectations indicated in any of the RFP documents that should be described.  Please limit response to 500 words or less.</t>
  </si>
  <si>
    <t>Explain your company's ability to support trial installations (e.g.  "Try Before You Buy") for PIDC?</t>
  </si>
  <si>
    <t>Energy Consumption + Life/Depreciation</t>
  </si>
  <si>
    <t>Pricing</t>
  </si>
  <si>
    <t>Manufacturer General Information, Terms and Capabilities</t>
  </si>
  <si>
    <t>Node Construction, Certifications &amp; Technical Specifications</t>
  </si>
  <si>
    <t>PT-11L-T5-3K</t>
  </si>
  <si>
    <t>PT-13L-T5-3K</t>
  </si>
  <si>
    <t>Minimum Delivered Initial Lumen Package</t>
  </si>
  <si>
    <t>Existing LED Luminaire Standard &amp; Pole</t>
  </si>
  <si>
    <t>RT-9L-T5-3K</t>
  </si>
  <si>
    <t>Selux</t>
  </si>
  <si>
    <t>NEMA 7-Pin Driver Cap Retrofit Kit for Selux SACL luminaires</t>
  </si>
  <si>
    <r>
      <t>Decorative Post-Top Luminaire Replacement</t>
    </r>
    <r>
      <rPr>
        <i/>
        <sz val="20"/>
        <color theme="0"/>
        <rFont val="Calibri"/>
        <family val="2"/>
        <scheme val="minor"/>
      </rPr>
      <t xml:space="preserve"> (on existing pole)</t>
    </r>
    <r>
      <rPr>
        <b/>
        <sz val="20"/>
        <color theme="0"/>
        <rFont val="Calibri"/>
        <family val="2"/>
        <scheme val="minor"/>
      </rPr>
      <t xml:space="preserve"> - Additional Transitional Style Alternatives - 9000, 11000 &amp; 13000 Lumen Options</t>
    </r>
  </si>
  <si>
    <t>Decorative Post-Top Luminaire, 9,000 Lumen, Type 5, 3000K, 14' Power Cord, Black Finish, Universal 120-277V, 3.5" Pole Fitter Base, No Photocell</t>
  </si>
  <si>
    <t>Decorative Post-Top Luminaire, 11,000 Lumen, Type 5, 3000K, 14' Power Cord, Black Finish, Universal 120-277V, 3.5" Pole Fitter Base, No Photocell</t>
  </si>
  <si>
    <t>Decorative Post-Top Luminaire, 13,000 Lumen, Type 5, 3000K, 14' Power Cord, Black Finish, Universal 120-277V, 3.5" Pole Fitter Base, No Photocell</t>
  </si>
  <si>
    <r>
      <t>Decorative Post-Top Luminaire Control Retrofit</t>
    </r>
    <r>
      <rPr>
        <sz val="20"/>
        <color rgb="FFFF0000"/>
        <rFont val="Calibri"/>
        <family val="2"/>
        <scheme val="minor"/>
      </rPr>
      <t xml:space="preserve"> </t>
    </r>
    <r>
      <rPr>
        <sz val="20"/>
        <color rgb="FFFFFF00"/>
        <rFont val="Calibri"/>
        <family val="2"/>
        <scheme val="minor"/>
      </rPr>
      <t>(Selux Response Only)</t>
    </r>
  </si>
  <si>
    <t>Accessibility to Internal Components
(e.g. Tool-less)</t>
  </si>
  <si>
    <t>Pole Fitter - Outside Diameter Acceptance (Inches)</t>
  </si>
  <si>
    <t>Luminiare Ambient Temperature Range
(Min)</t>
  </si>
  <si>
    <t>Luminaire Ambient Temperature Range
(Max)</t>
  </si>
  <si>
    <t>Available Driver Dimming Protocols
(e.g. 0-10V, D4i)</t>
  </si>
  <si>
    <t>Nominal Input Voltage Options</t>
  </si>
  <si>
    <t>Driver Drive Current @ Full Light Output (mA)</t>
  </si>
  <si>
    <t>Available Upgraded Surge Rating Options</t>
  </si>
  <si>
    <t>BUG Rating:
B (Backlight)</t>
  </si>
  <si>
    <t>BUG Rating:
U (Uplight)</t>
  </si>
  <si>
    <t>BUG Rating:
G (Glare)</t>
  </si>
  <si>
    <t>Reduced Source Brightness Lens Option
Part #
(if available)</t>
  </si>
  <si>
    <t>Reduced Source Brightness Lens Lumen Reduction %</t>
  </si>
  <si>
    <t>Reduced Source Brightness Lens BUG Rating</t>
  </si>
  <si>
    <t>House Side Shield Available
(Y or N)</t>
  </si>
  <si>
    <t>Available IES Distribution Types</t>
  </si>
  <si>
    <t>2700K CCT Availability
(Y or N)</t>
  </si>
  <si>
    <t>3000K CCT Availability
(Y or N)</t>
  </si>
  <si>
    <t>3500K CCT Availability
(Y or N)</t>
  </si>
  <si>
    <t>4000K CCT Availability
(Y or N)</t>
  </si>
  <si>
    <t>L70 Rated Life
(TM-21 Calculated Hours, NOT Reported)</t>
  </si>
  <si>
    <t>L80 Rated Life
(TM-21 Calculated Hours, NOT Reported)</t>
  </si>
  <si>
    <t>L90 Rated Life
(TM-21 Calculated Hours, NOT Reported)</t>
  </si>
  <si>
    <r>
      <t xml:space="preserve">Base Luminaire or Kit Unit D/N Cost
</t>
    </r>
    <r>
      <rPr>
        <sz val="11"/>
        <color theme="1"/>
        <rFont val="Calibri"/>
        <family val="2"/>
        <scheme val="minor"/>
      </rPr>
      <t>(include 3-1/2" pole adapter cost, if necessary)</t>
    </r>
  </si>
  <si>
    <t>Luminaire Description</t>
  </si>
  <si>
    <t>Is the Base Luminaire or Kit Unit D/N Cost impacted by Tariffs?</t>
  </si>
  <si>
    <t>If the Base Luminaire Unit D/N Cost is impacted by Tariffs, indicate portion of Unit D/N Cost ($)</t>
  </si>
  <si>
    <t>Buy American Act (BAA)
Luminaire Unit D/N Cost Adder</t>
  </si>
  <si>
    <t>Build America Buy America Act (BABA)
Luminaire Unit D/N Cost Adder</t>
  </si>
  <si>
    <t>Reduced Source Brightness Lens
D/N Cost
Adder</t>
  </si>
  <si>
    <t>Photocell Tenon D/N Cost Adder</t>
  </si>
  <si>
    <t>Addressable Driver D/N Cost Adder (e.g. D4i)</t>
  </si>
  <si>
    <t>Available Purchased Warranty Extension D/N Unit Cost</t>
  </si>
  <si>
    <t>Luminaire Ambient Temperature Range
(Min)</t>
  </si>
  <si>
    <t>Base Luminaire Unit D/N Cost</t>
  </si>
  <si>
    <t>Is the Base Luminaire Unit D/N Cost impacted by Tariffs?</t>
  </si>
  <si>
    <t>Program Luminaire General Specifications and Minimum Requirements</t>
  </si>
  <si>
    <t>Tenon Nominal Pipe Size (Inches)</t>
  </si>
  <si>
    <t>Head Tilt Adjustment Range (degrees)</t>
  </si>
  <si>
    <t>DLC
Certification Level</t>
  </si>
  <si>
    <t>Driver Dimming Protocol
(e.g. 0-10V)</t>
  </si>
  <si>
    <t>Side Shield Available
(Y or N)</t>
  </si>
  <si>
    <t>Road Side Shield Available
(Y or N)</t>
  </si>
  <si>
    <t>Combined House and Side Shield Available
(Y or N)</t>
  </si>
  <si>
    <t>360-degree Very High Angle (VHA) Glare Shield Available
(Y or N)</t>
  </si>
  <si>
    <t>NEMA 7-Pin Receptacle
(Top of Luminaire)
D/N Cost Adder</t>
  </si>
  <si>
    <t>Zhaga Receptacle
(Bottom of Luminaire)
D/N Cost Adder</t>
  </si>
  <si>
    <t>See Pre-Response Meeting Presentation for League Island Park Existing Luminiare Style</t>
  </si>
  <si>
    <t>Decorative Pendant Luminaire, 13,000 Lumen, Type 3, 3000K, No Lens, Universal 120-277V, No Photocell, Pale Grey Finish, Side Mount Adapter</t>
  </si>
  <si>
    <t>See Pre-Response Meeting Presentation for League Island Park Existing Luminiare &amp; Pole Style</t>
  </si>
  <si>
    <t>PD-9L-T3-3K-POLE</t>
  </si>
  <si>
    <t>PD-11L-T3-3K-POLE</t>
  </si>
  <si>
    <t>PD-13L-T3-3K-POLE</t>
  </si>
  <si>
    <t>Decorative Pendant Luminaire, 9,000 Lumen, Type 3, 3000K, No Lens, Universal 120-277V, No Photocell, Pale Grey Finish + New Pole, Base &amp; Arm</t>
  </si>
  <si>
    <t>Decorative Pendant Luminaire, 11,000 Lumen, Type 3, 3000K, No Lens, Universal 120-277V, No Photocell, Pale Grey Finish + New Pole, Base &amp; Arm</t>
  </si>
  <si>
    <t>Decorative Pendant Luminaire, 13,000 Lumen, Type 3, 3000K, No Lens, Universal 120-277V, No Photocell, Pale Grey Finish + New Pole, Base &amp; Arm</t>
  </si>
  <si>
    <t>Manufacturer Product Category - Alternate Option #1</t>
  </si>
  <si>
    <t>Manufacturer Product Category - Alternate Option #2</t>
  </si>
  <si>
    <t>Luminaire, Arm, Pole or Base Unit D/N Cost
(include 3-1/2" pole adapter cost, if necessary)</t>
  </si>
  <si>
    <t>Is the Luminaire, Arm, Pole or Base Unit D/N Cost impacted by Tariffs?</t>
  </si>
  <si>
    <t>If the Luminaire, Arm, Pole or Base Unit D/N Cost is impacted by Tariffs, indicate portion of Unit D/N Cost ($)</t>
  </si>
  <si>
    <t>Buy American Act (BAA)
Luminiare, Arm, Pole or Base Unit D/N Cost Adder</t>
  </si>
  <si>
    <t>Build America Buy America Act (BABA)
Luminiare, Arm, Pole or Base Unit D/N Cost Adder</t>
  </si>
  <si>
    <t>See Pre-Response Meeting Presentation for Crescent Park Existing Luminiare Style</t>
  </si>
  <si>
    <t>Base Luminaire Unit D/N Cost
(include 3-1/2" pole adapter cost, if necessary)</t>
  </si>
  <si>
    <t>Extended Navy Yard Project Warranty @ No Cost Adder
(Years)</t>
  </si>
  <si>
    <t>Buy American Act (BAA)
Unit D/N Cost Adder</t>
  </si>
  <si>
    <t>Build America Buy America Act (BABA)
Unit D/N Cost Adder</t>
  </si>
  <si>
    <t>NLCS-STD</t>
  </si>
  <si>
    <t>NLCS-LP</t>
  </si>
  <si>
    <t>NLC Minimum Expected Life
(Years)</t>
  </si>
  <si>
    <t>NLC Standard Published Warranty
(Years)</t>
  </si>
  <si>
    <t>NLC Extended RSLPP Warranty @ No Cost Adder
(Years)</t>
  </si>
  <si>
    <t>NLC Available Purchased Warranty Extension (Years)</t>
  </si>
  <si>
    <t>NLC Available Purchased Warranty Extension Cost</t>
  </si>
  <si>
    <t>NLC Typical Lead Time
(Weeks)</t>
  </si>
  <si>
    <t>NLC
Unit D/N Cost</t>
  </si>
  <si>
    <t>Is the NLC Unit D/N Cost impacted by Tariffs?</t>
  </si>
  <si>
    <t>Buy American Act (BAA)
NLC Unit D/N Cost Adder</t>
  </si>
  <si>
    <t>Build America Buy America Act (BABA)
NLC Unit D/N Cost Adder</t>
  </si>
  <si>
    <t>If the NLC Unit D/N Cost is impacted by Tariffs, indicate portion of unit cost ($)</t>
  </si>
  <si>
    <t>Annual Management Services
Unit D/N Cost</t>
  </si>
  <si>
    <t>NLC Height
(Inches)</t>
  </si>
  <si>
    <t>NLC Diameter
(Inches)</t>
  </si>
  <si>
    <r>
      <t xml:space="preserve">Cellular-Based Lighting Management System (LMS) </t>
    </r>
    <r>
      <rPr>
        <sz val="11"/>
        <color rgb="FFFF0000"/>
        <rFont val="Calibri"/>
        <family val="2"/>
        <scheme val="minor"/>
      </rPr>
      <t>with Low Profile (&lt; 2.6" H) Network Lighting Controller (NLC)</t>
    </r>
  </si>
  <si>
    <r>
      <t xml:space="preserve">Cellular-Based Lighting Management System (LMS) </t>
    </r>
    <r>
      <rPr>
        <sz val="11"/>
        <color rgb="FFFF0000"/>
        <rFont val="Calibri"/>
        <family val="2"/>
        <scheme val="minor"/>
      </rPr>
      <t>with Standard (&gt; 2.6" H) Network Lighting Controller (NLC)</t>
    </r>
  </si>
  <si>
    <t>Networked Lighting Management System</t>
  </si>
  <si>
    <t>Manufacturer NLC Part #</t>
  </si>
  <si>
    <t>NLC Country of Manufacturer</t>
  </si>
  <si>
    <t>NLC Modem</t>
  </si>
  <si>
    <t>NLC Regulatory Listings (UL)</t>
  </si>
  <si>
    <t>NLC Housing/Cover Construction</t>
  </si>
  <si>
    <t>NLC Window Construction</t>
  </si>
  <si>
    <t>NLC Gasket Construction &amp; Rating</t>
  </si>
  <si>
    <t>NLC Water Ingress Protection (NEMA &amp; IP Rating)</t>
  </si>
  <si>
    <t>NLC Photosensor Type</t>
  </si>
  <si>
    <t>NLC Photosensor Artificial Light Threshold
(nanometer)</t>
  </si>
  <si>
    <t>NLC Photosensor 10-Year Drift %</t>
  </si>
  <si>
    <t>NLC ANSI Standard(s)</t>
  </si>
  <si>
    <t xml:space="preserve">NLC Min Operating Temperature
(C) </t>
  </si>
  <si>
    <t xml:space="preserve">NLC Max Operating Temperature
(C) </t>
  </si>
  <si>
    <t>NLC 3' Drop Tolerance on Concrete Floor</t>
  </si>
  <si>
    <t>NLC Multi-volt rated range
(@ 50/60 Hz)</t>
  </si>
  <si>
    <t>NLC Dielectric Strength</t>
  </si>
  <si>
    <t>NLC Load Rating - Electronic LED Driver</t>
  </si>
  <si>
    <t>NLC Life On/Off Operations
(at full load)</t>
  </si>
  <si>
    <t>NLC Instant On?</t>
  </si>
  <si>
    <t>NLC Turn-On FC?</t>
  </si>
  <si>
    <t>NLC Turn-On FC Variation
(+/-)</t>
  </si>
  <si>
    <t>NLC Turn-Off FC</t>
  </si>
  <si>
    <t>NLC Turn-Off Delay (seconds)</t>
  </si>
  <si>
    <t>NLC Turn Off to On Ratio</t>
  </si>
  <si>
    <t>NLC Fail Mode</t>
  </si>
  <si>
    <t>NLC Power Consumption
(watts @ 277 VAC)</t>
  </si>
  <si>
    <t>NLC Approach to Relay Protection from In-Rush Current (e.g. Triac Assist, Zero Cross, etc.)</t>
  </si>
  <si>
    <t>NLC Surge Protection Level (ANSI 136.2 - kV/kA)</t>
  </si>
  <si>
    <t>NLC MOV Protection (Joule Rating)</t>
  </si>
  <si>
    <t>NLC MOV Minimum Peak Current Rating (kA)</t>
  </si>
  <si>
    <t>Network Communication Architecture &amp; Protocol (e.g. Cellular)</t>
  </si>
  <si>
    <t>NLC NEMA Pin Requirement</t>
  </si>
  <si>
    <t>NLC Dimming Protocol Compatibility (e.g. 0-10V, D4i)</t>
  </si>
  <si>
    <t>Maximum NLCs Per LMS</t>
  </si>
  <si>
    <t>Automated Reporting - Utility High/Low Voltage Notification (Line Side)</t>
  </si>
  <si>
    <t>Automated Reporting - Utility Outage (Line Side)</t>
  </si>
  <si>
    <t>Reference Project #1 - Lighting Control Solution</t>
  </si>
  <si>
    <t>Reference Project #2 - Lighting Control Solution</t>
  </si>
  <si>
    <t>Reference Project #3 - Lighting Control Solution</t>
  </si>
  <si>
    <t>Reference Project #4 - Lighting Control Solution</t>
  </si>
  <si>
    <t>Automated Reporting - Utility High/Low Voltage Notification (Load Side)</t>
  </si>
  <si>
    <t>Automated Reporting - Luminaire Outage Notification</t>
  </si>
  <si>
    <t>Automated Reporting - Luminaire Dayburner Notification</t>
  </si>
  <si>
    <t>Automated Reporting - Luminaire Flickering Notification</t>
  </si>
  <si>
    <t>Automated Reporting - NLC No Communication Notification</t>
  </si>
  <si>
    <t>Automated Reporting - NLC Tilt Notification</t>
  </si>
  <si>
    <t>Cat1 and CatM Communication Options</t>
  </si>
  <si>
    <t>NLC Dimming Protocol Autosensing (Y or N)</t>
  </si>
  <si>
    <t>NLC Universal Voltage Range</t>
  </si>
  <si>
    <t>NLC Switch Relay Rating (Amp)</t>
  </si>
  <si>
    <t>Automated Reporting - Luminaire Last Gasp</t>
  </si>
  <si>
    <t>NLC Self-Commissioning Upon Install</t>
  </si>
  <si>
    <t>NLC Baseline Tilt Identified During Commissioning</t>
  </si>
  <si>
    <t>NLC Active GPS</t>
  </si>
  <si>
    <t>NLC Tilt Technology (e.g. Accelerometer)</t>
  </si>
  <si>
    <t>NLC Last Gasp Hold-up Capacitance (seconds)</t>
  </si>
  <si>
    <t>LMS Work Order Management System</t>
  </si>
  <si>
    <t>Supported Cellular Protocols (e.g. LTE)</t>
  </si>
  <si>
    <t>NLC Metering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</si>
</sst>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b/>
      <sz val="11"/>
      <color indexed="8"/>
      <name val="Calibri"/>
      <family val="2"/>
    </font>
    <font>
      <b/>
      <sz val="18"/>
      <color indexed="9"/>
      <name val="Calibri"/>
      <family val="2"/>
    </font>
    <font>
      <b/>
      <sz val="11"/>
      <color theme="1"/>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sz val="14"/>
      <color theme="4"/>
      <name val="Calibri"/>
      <family val="2"/>
      <scheme val="minor"/>
    </font>
    <font>
      <b/>
      <sz val="20"/>
      <color theme="0"/>
      <name val="Calibri"/>
      <family val="2"/>
      <scheme val="minor"/>
    </font>
    <font>
      <sz val="14"/>
      <color theme="0"/>
      <name val="Calibri"/>
      <family val="2"/>
      <scheme val="minor"/>
    </font>
    <font>
      <b/>
      <sz val="14"/>
      <color theme="0"/>
      <name val="Calibri"/>
      <family val="2"/>
      <scheme val="minor"/>
    </font>
    <font>
      <i/>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sz val="11"/>
      <name val="Calibri"/>
      <family val="2"/>
      <scheme val="minor"/>
    </font>
    <font>
      <sz val="11"/>
      <color theme="1"/>
      <name val="Times New Roman"/>
      <family val="1"/>
    </font>
    <font>
      <i/>
      <sz val="14"/>
      <color theme="0"/>
      <name val="Calibri"/>
      <family val="2"/>
      <scheme val="minor"/>
    </font>
    <font>
      <b/>
      <sz val="24"/>
      <color theme="0"/>
      <name val="Calibri"/>
      <family val="2"/>
      <scheme val="minor"/>
    </font>
    <font>
      <b/>
      <sz val="18"/>
      <color theme="0"/>
      <name val="Calibri"/>
      <family val="2"/>
      <scheme val="minor"/>
    </font>
    <font>
      <i/>
      <sz val="20"/>
      <color theme="0"/>
      <name val="Calibri"/>
      <family val="2"/>
      <scheme val="minor"/>
    </font>
    <font>
      <b/>
      <sz val="11"/>
      <name val="Calibri"/>
      <family val="2"/>
      <scheme val="minor"/>
    </font>
    <font>
      <sz val="20"/>
      <color rgb="FFFF0000"/>
      <name val="Calibri"/>
      <family val="2"/>
      <scheme val="minor"/>
    </font>
    <font>
      <sz val="20"/>
      <color rgb="FFFFFF00"/>
      <name val="Calibri"/>
      <family val="2"/>
      <scheme val="minor"/>
    </font>
    <font>
      <b/>
      <i/>
      <sz val="18"/>
      <color theme="0"/>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85">
    <xf numFmtId="0" fontId="0" fillId="0" borderId="0" xfId="0"/>
    <xf numFmtId="0" fontId="0" fillId="0" borderId="1" xfId="0" applyBorder="1" applyAlignment="1">
      <alignment vertical="center" wrapText="1"/>
    </xf>
    <xf numFmtId="0" fontId="7" fillId="3" borderId="2" xfId="0" applyFont="1" applyFill="1" applyBorder="1" applyAlignment="1">
      <alignment horizontal="left" vertical="center"/>
    </xf>
    <xf numFmtId="0" fontId="0" fillId="3" borderId="3" xfId="0" applyFill="1" applyBorder="1" applyAlignment="1">
      <alignment vertical="center" wrapText="1"/>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0" fillId="0" borderId="3" xfId="0" applyBorder="1" applyAlignment="1">
      <alignment vertical="center" wrapText="1"/>
    </xf>
    <xf numFmtId="0" fontId="11" fillId="9" borderId="6"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0" fillId="9" borderId="1" xfId="0" quotePrefix="1" applyFill="1" applyBorder="1" applyAlignment="1" applyProtection="1">
      <alignment horizontal="center" vertical="center" wrapText="1"/>
      <protection locked="0"/>
    </xf>
    <xf numFmtId="38" fontId="16" fillId="9" borderId="1" xfId="0" applyNumberFormat="1"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38" fontId="0" fillId="9" borderId="1" xfId="0" applyNumberFormat="1" applyFill="1" applyBorder="1" applyAlignment="1" applyProtection="1">
      <alignment horizontal="center" vertical="center" wrapText="1"/>
      <protection locked="0"/>
    </xf>
    <xf numFmtId="9" fontId="0" fillId="9" borderId="1" xfId="0" applyNumberFormat="1" applyFill="1" applyBorder="1" applyAlignment="1" applyProtection="1">
      <alignment horizontal="center" vertical="center" wrapText="1"/>
      <protection locked="0"/>
    </xf>
    <xf numFmtId="49"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center" vertical="center" wrapText="1"/>
      <protection locked="0"/>
    </xf>
    <xf numFmtId="164" fontId="0" fillId="9" borderId="1" xfId="0" applyNumberFormat="1" applyFill="1" applyBorder="1" applyAlignment="1" applyProtection="1">
      <alignment horizontal="center" vertical="center" wrapText="1"/>
      <protection locked="0"/>
    </xf>
    <xf numFmtId="16" fontId="0" fillId="9" borderId="1" xfId="0" quotePrefix="1" applyNumberFormat="1"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9" borderId="5" xfId="0" quotePrefix="1" applyFill="1" applyBorder="1" applyAlignment="1" applyProtection="1">
      <alignment horizontal="center" vertical="center" wrapText="1"/>
      <protection locked="0"/>
    </xf>
    <xf numFmtId="38" fontId="0" fillId="9" borderId="5" xfId="0" applyNumberFormat="1" applyFill="1" applyBorder="1" applyAlignment="1" applyProtection="1">
      <alignment horizontal="center" vertical="center" wrapText="1"/>
      <protection locked="0"/>
    </xf>
    <xf numFmtId="9" fontId="0" fillId="9" borderId="5" xfId="0" applyNumberFormat="1" applyFill="1" applyBorder="1" applyAlignment="1" applyProtection="1">
      <alignment horizontal="center" vertical="center" wrapText="1"/>
      <protection locked="0"/>
    </xf>
    <xf numFmtId="49" fontId="0" fillId="9" borderId="5" xfId="0" applyNumberFormat="1" applyFill="1" applyBorder="1" applyAlignment="1" applyProtection="1">
      <alignment horizontal="center" vertical="center" wrapText="1"/>
      <protection locked="0"/>
    </xf>
    <xf numFmtId="164" fontId="0" fillId="9" borderId="5" xfId="0" applyNumberForma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wrapText="1"/>
      <protection locked="0"/>
    </xf>
    <xf numFmtId="16" fontId="0" fillId="9" borderId="1" xfId="0" applyNumberFormat="1" applyFill="1" applyBorder="1" applyAlignment="1" applyProtection="1">
      <alignment horizontal="center" vertical="center" wrapText="1"/>
      <protection locked="0"/>
    </xf>
    <xf numFmtId="0" fontId="0" fillId="9" borderId="1" xfId="0" applyFill="1" applyBorder="1" applyAlignment="1" applyProtection="1">
      <alignment vertical="center" wrapText="1"/>
      <protection locked="0"/>
    </xf>
    <xf numFmtId="0" fontId="0" fillId="9" borderId="2" xfId="0" applyFill="1" applyBorder="1" applyAlignment="1" applyProtection="1">
      <alignment vertical="center" wrapText="1"/>
      <protection locked="0"/>
    </xf>
    <xf numFmtId="2" fontId="0" fillId="9" borderId="1" xfId="0" applyNumberFormat="1"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2" fontId="0" fillId="9" borderId="5" xfId="0" applyNumberFormat="1" applyFill="1" applyBorder="1" applyAlignment="1" applyProtection="1">
      <alignment horizontal="center" vertical="center" wrapText="1"/>
      <protection locked="0"/>
    </xf>
    <xf numFmtId="38" fontId="16" fillId="9" borderId="5" xfId="0" applyNumberFormat="1"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16" fontId="0" fillId="9" borderId="5" xfId="0" quotePrefix="1" applyNumberFormat="1" applyFill="1" applyBorder="1" applyAlignment="1" applyProtection="1">
      <alignment horizontal="center" vertical="center" wrapText="1"/>
      <protection locked="0"/>
    </xf>
    <xf numFmtId="3" fontId="0" fillId="9" borderId="5" xfId="0" applyNumberFormat="1" applyFill="1" applyBorder="1" applyAlignment="1" applyProtection="1">
      <alignment horizontal="center" vertical="center" wrapText="1"/>
      <protection locked="0"/>
    </xf>
    <xf numFmtId="0" fontId="11" fillId="9" borderId="25"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xf>
    <xf numFmtId="0" fontId="20" fillId="6" borderId="11" xfId="0" applyFont="1" applyFill="1" applyBorder="1" applyAlignment="1" applyProtection="1">
      <alignment horizontal="center" vertical="center"/>
    </xf>
    <xf numFmtId="0" fontId="20" fillId="6" borderId="9" xfId="0" applyFont="1" applyFill="1" applyBorder="1" applyAlignment="1" applyProtection="1">
      <alignment horizontal="center" vertical="center"/>
    </xf>
    <xf numFmtId="0" fontId="0" fillId="0" borderId="0" xfId="0" applyProtection="1"/>
    <xf numFmtId="0" fontId="12" fillId="7" borderId="10" xfId="0" applyFont="1" applyFill="1" applyBorder="1" applyAlignment="1" applyProtection="1">
      <alignment wrapText="1"/>
    </xf>
    <xf numFmtId="0" fontId="10" fillId="7" borderId="11" xfId="0" applyFont="1" applyFill="1" applyBorder="1" applyAlignment="1" applyProtection="1">
      <alignment wrapText="1"/>
    </xf>
    <xf numFmtId="0" fontId="10" fillId="7" borderId="9" xfId="0" applyFont="1" applyFill="1" applyBorder="1" applyAlignment="1" applyProtection="1">
      <alignment horizontal="center" wrapText="1"/>
    </xf>
    <xf numFmtId="0" fontId="13" fillId="2" borderId="12" xfId="0" applyFont="1" applyFill="1" applyBorder="1" applyAlignment="1" applyProtection="1">
      <alignment horizontal="left" vertical="center" wrapText="1"/>
    </xf>
    <xf numFmtId="0" fontId="3" fillId="2" borderId="13" xfId="0" applyFont="1" applyFill="1" applyBorder="1" applyAlignment="1" applyProtection="1">
      <alignment vertical="center" wrapText="1"/>
    </xf>
    <xf numFmtId="0" fontId="13" fillId="2" borderId="14" xfId="0" applyFont="1" applyFill="1" applyBorder="1" applyAlignment="1" applyProtection="1">
      <alignment horizontal="left" vertical="center" wrapText="1"/>
    </xf>
    <xf numFmtId="0" fontId="3" fillId="2" borderId="1" xfId="0" applyFont="1" applyFill="1" applyBorder="1" applyAlignment="1" applyProtection="1">
      <alignment vertical="center" wrapText="1"/>
    </xf>
    <xf numFmtId="0" fontId="13" fillId="2" borderId="15" xfId="0" applyFont="1" applyFill="1" applyBorder="1" applyAlignment="1" applyProtection="1">
      <alignment horizontal="left" vertical="center" wrapText="1"/>
    </xf>
    <xf numFmtId="0" fontId="3" fillId="2" borderId="16" xfId="0" applyFont="1" applyFill="1" applyBorder="1" applyAlignment="1" applyProtection="1">
      <alignment vertical="center" wrapText="1"/>
    </xf>
    <xf numFmtId="0" fontId="13" fillId="3" borderId="12" xfId="0" applyFont="1" applyFill="1" applyBorder="1" applyAlignment="1" applyProtection="1">
      <alignment horizontal="left" vertical="center" wrapText="1"/>
    </xf>
    <xf numFmtId="0" fontId="3" fillId="3" borderId="13" xfId="0" applyFont="1" applyFill="1" applyBorder="1" applyAlignment="1" applyProtection="1">
      <alignment vertical="center" wrapText="1"/>
    </xf>
    <xf numFmtId="0" fontId="13" fillId="3" borderId="14" xfId="0" applyFont="1" applyFill="1" applyBorder="1" applyAlignment="1" applyProtection="1">
      <alignment horizontal="left" vertical="center" wrapText="1"/>
    </xf>
    <xf numFmtId="0" fontId="3" fillId="3" borderId="1" xfId="0" applyFont="1" applyFill="1" applyBorder="1" applyAlignment="1" applyProtection="1">
      <alignment vertical="center" wrapText="1"/>
    </xf>
    <xf numFmtId="0" fontId="13" fillId="3" borderId="15" xfId="0" applyFont="1" applyFill="1" applyBorder="1" applyAlignment="1" applyProtection="1">
      <alignment horizontal="left" vertical="center" wrapText="1"/>
    </xf>
    <xf numFmtId="0" fontId="3" fillId="3" borderId="16" xfId="0" applyFont="1" applyFill="1" applyBorder="1" applyAlignment="1" applyProtection="1">
      <alignment vertical="center" wrapText="1"/>
    </xf>
    <xf numFmtId="1" fontId="3" fillId="2" borderId="13" xfId="0" applyNumberFormat="1" applyFont="1" applyFill="1" applyBorder="1" applyAlignment="1" applyProtection="1">
      <alignment vertical="center" wrapText="1"/>
    </xf>
    <xf numFmtId="0" fontId="13" fillId="2" borderId="24" xfId="0" applyFont="1" applyFill="1" applyBorder="1" applyAlignment="1" applyProtection="1">
      <alignment horizontal="left" vertical="center" wrapText="1"/>
    </xf>
    <xf numFmtId="0" fontId="3" fillId="2" borderId="5" xfId="0" applyFont="1" applyFill="1" applyBorder="1" applyAlignment="1" applyProtection="1">
      <alignment vertical="center" wrapText="1"/>
    </xf>
    <xf numFmtId="0" fontId="13" fillId="3" borderId="1" xfId="0" applyFont="1" applyFill="1" applyBorder="1" applyAlignment="1" applyProtection="1">
      <alignment horizontal="left" vertical="center" wrapText="1"/>
    </xf>
    <xf numFmtId="0" fontId="13" fillId="17" borderId="1" xfId="0" applyFont="1" applyFill="1" applyBorder="1" applyAlignment="1" applyProtection="1">
      <alignment horizontal="left" vertical="center" wrapText="1"/>
    </xf>
    <xf numFmtId="0" fontId="3" fillId="17" borderId="1" xfId="0" applyFont="1" applyFill="1" applyBorder="1" applyAlignment="1" applyProtection="1">
      <alignment vertical="center" wrapText="1"/>
    </xf>
    <xf numFmtId="0" fontId="13" fillId="2" borderId="10" xfId="0" applyFont="1" applyFill="1" applyBorder="1" applyAlignment="1" applyProtection="1">
      <alignment horizontal="left" vertical="center" wrapText="1"/>
    </xf>
    <xf numFmtId="1" fontId="3" fillId="2" borderId="11" xfId="0" applyNumberFormat="1" applyFont="1" applyFill="1" applyBorder="1" applyAlignment="1" applyProtection="1">
      <alignment vertical="center" wrapText="1"/>
    </xf>
    <xf numFmtId="0" fontId="14" fillId="0" borderId="0" xfId="0" applyFont="1" applyProtection="1"/>
    <xf numFmtId="0" fontId="19" fillId="11" borderId="1"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19" fillId="6" borderId="4" xfId="0" applyFont="1" applyFill="1" applyBorder="1" applyAlignment="1" applyProtection="1">
      <alignment horizontal="center" vertical="center" wrapText="1"/>
    </xf>
    <xf numFmtId="0" fontId="20" fillId="7" borderId="2" xfId="0" applyFont="1" applyFill="1" applyBorder="1" applyAlignment="1" applyProtection="1">
      <alignment horizontal="center" vertical="center" wrapText="1"/>
    </xf>
    <xf numFmtId="0" fontId="20" fillId="7" borderId="4" xfId="0" applyFont="1" applyFill="1" applyBorder="1" applyAlignment="1" applyProtection="1">
      <alignment horizontal="center" vertical="center" wrapText="1"/>
    </xf>
    <xf numFmtId="0" fontId="20" fillId="12" borderId="1" xfId="0" applyFont="1" applyFill="1" applyBorder="1" applyAlignment="1" applyProtection="1">
      <alignment horizontal="center" vertical="center" wrapText="1"/>
    </xf>
    <xf numFmtId="0" fontId="18" fillId="12" borderId="1"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18" fillId="7" borderId="4" xfId="0" applyFont="1" applyFill="1" applyBorder="1" applyAlignment="1" applyProtection="1">
      <alignment horizontal="center" vertical="center" wrapText="1"/>
    </xf>
    <xf numFmtId="0" fontId="2" fillId="12" borderId="2" xfId="0" applyFont="1" applyFill="1" applyBorder="1" applyAlignment="1" applyProtection="1">
      <alignment horizontal="center" vertical="center" wrapText="1"/>
    </xf>
    <xf numFmtId="0" fontId="18" fillId="12" borderId="4" xfId="0" applyFont="1" applyFill="1" applyBorder="1" applyAlignment="1" applyProtection="1">
      <alignment horizontal="center" vertical="center" wrapText="1"/>
    </xf>
    <xf numFmtId="0" fontId="18" fillId="7" borderId="3" xfId="0" applyFont="1" applyFill="1" applyBorder="1" applyAlignment="1" applyProtection="1">
      <alignment horizontal="center" vertical="center" wrapText="1"/>
    </xf>
    <xf numFmtId="0" fontId="3" fillId="2" borderId="1" xfId="0" applyFont="1" applyFill="1" applyBorder="1" applyAlignment="1" applyProtection="1">
      <alignment vertical="top" wrapText="1"/>
    </xf>
    <xf numFmtId="38" fontId="3" fillId="2" borderId="1" xfId="0" applyNumberFormat="1" applyFont="1" applyFill="1" applyBorder="1" applyAlignment="1" applyProtection="1">
      <alignment horizontal="center" vertical="top" wrapText="1"/>
    </xf>
    <xf numFmtId="38" fontId="22" fillId="2" borderId="1" xfId="0" applyNumberFormat="1"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3" fillId="2" borderId="1" xfId="0" applyFont="1" applyFill="1" applyBorder="1" applyAlignment="1" applyProtection="1">
      <alignment horizontal="center" vertical="top" wrapText="1"/>
    </xf>
    <xf numFmtId="2" fontId="3" fillId="2" borderId="1" xfId="0" applyNumberFormat="1" applyFont="1" applyFill="1" applyBorder="1" applyAlignment="1" applyProtection="1">
      <alignment horizontal="center" vertical="top" wrapText="1"/>
    </xf>
    <xf numFmtId="0" fontId="3" fillId="14" borderId="1" xfId="0" applyFont="1" applyFill="1" applyBorder="1" applyAlignment="1" applyProtection="1">
      <alignment horizontal="center" vertical="top" wrapText="1"/>
    </xf>
    <xf numFmtId="0" fontId="8" fillId="4" borderId="2" xfId="0" applyFont="1" applyFill="1" applyBorder="1" applyAlignment="1" applyProtection="1">
      <alignment vertical="top"/>
    </xf>
    <xf numFmtId="0" fontId="8" fillId="4" borderId="4" xfId="0" applyFont="1" applyFill="1" applyBorder="1" applyAlignment="1" applyProtection="1">
      <alignment vertical="top"/>
    </xf>
    <xf numFmtId="2" fontId="8" fillId="4" borderId="4" xfId="0" applyNumberFormat="1" applyFont="1" applyFill="1" applyBorder="1" applyAlignment="1" applyProtection="1">
      <alignment vertical="top"/>
    </xf>
    <xf numFmtId="9" fontId="8" fillId="4" borderId="4" xfId="0" applyNumberFormat="1" applyFont="1" applyFill="1" applyBorder="1" applyAlignment="1" applyProtection="1">
      <alignment vertical="top"/>
    </xf>
    <xf numFmtId="0" fontId="15" fillId="0" borderId="0" xfId="0" applyFont="1" applyProtection="1"/>
    <xf numFmtId="0" fontId="0" fillId="0" borderId="1" xfId="0" applyBorder="1" applyAlignment="1" applyProtection="1">
      <alignment vertical="center" wrapText="1"/>
    </xf>
    <xf numFmtId="0" fontId="16" fillId="0" borderId="1" xfId="0" applyFont="1" applyBorder="1" applyAlignment="1" applyProtection="1">
      <alignment vertical="center" wrapText="1"/>
    </xf>
    <xf numFmtId="0" fontId="0" fillId="0" borderId="1" xfId="0" applyFill="1" applyBorder="1" applyAlignment="1" applyProtection="1">
      <alignment vertical="center" wrapText="1"/>
    </xf>
    <xf numFmtId="38" fontId="0" fillId="0" borderId="1" xfId="0" applyNumberFormat="1" applyFill="1" applyBorder="1" applyAlignment="1" applyProtection="1">
      <alignment horizontal="center" vertical="center" wrapText="1"/>
    </xf>
    <xf numFmtId="38" fontId="0" fillId="0" borderId="1" xfId="0" applyNumberFormat="1" applyBorder="1" applyAlignment="1" applyProtection="1">
      <alignment horizontal="center" vertical="center" wrapText="1"/>
    </xf>
    <xf numFmtId="38" fontId="16" fillId="0" borderId="1" xfId="0" applyNumberFormat="1" applyFont="1" applyBorder="1" applyAlignment="1" applyProtection="1">
      <alignment horizontal="center" vertical="center" wrapText="1"/>
    </xf>
    <xf numFmtId="0" fontId="0" fillId="9" borderId="1" xfId="0" applyFill="1" applyBorder="1" applyAlignment="1" applyProtection="1">
      <alignment horizontal="center" vertical="center" wrapText="1"/>
    </xf>
    <xf numFmtId="0" fontId="0" fillId="9" borderId="1" xfId="0" quotePrefix="1" applyFill="1" applyBorder="1" applyAlignment="1" applyProtection="1">
      <alignment horizontal="center" vertical="center" wrapText="1"/>
    </xf>
    <xf numFmtId="3" fontId="0" fillId="9" borderId="1" xfId="0" applyNumberFormat="1" applyFill="1" applyBorder="1" applyAlignment="1" applyProtection="1">
      <alignment horizontal="center" vertical="center" wrapText="1"/>
    </xf>
    <xf numFmtId="16" fontId="0" fillId="9" borderId="1" xfId="0" quotePrefix="1" applyNumberFormat="1" applyFill="1" applyBorder="1" applyAlignment="1" applyProtection="1">
      <alignment horizontal="center" vertical="center" wrapText="1"/>
    </xf>
    <xf numFmtId="0" fontId="0" fillId="15" borderId="1" xfId="0"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8" fillId="5" borderId="2" xfId="0" applyFont="1" applyFill="1" applyBorder="1" applyAlignment="1" applyProtection="1">
      <alignment vertical="top"/>
    </xf>
    <xf numFmtId="0" fontId="8" fillId="5" borderId="4" xfId="0" applyFont="1" applyFill="1" applyBorder="1" applyAlignment="1" applyProtection="1">
      <alignment vertical="top"/>
    </xf>
    <xf numFmtId="2" fontId="8" fillId="5" borderId="4" xfId="0" applyNumberFormat="1" applyFont="1" applyFill="1" applyBorder="1" applyAlignment="1" applyProtection="1">
      <alignment vertical="top"/>
    </xf>
    <xf numFmtId="9" fontId="8" fillId="5" borderId="4" xfId="0" applyNumberFormat="1" applyFont="1" applyFill="1" applyBorder="1" applyAlignment="1" applyProtection="1">
      <alignment vertical="top"/>
    </xf>
    <xf numFmtId="38" fontId="16" fillId="0" borderId="1" xfId="0" applyNumberFormat="1" applyFont="1" applyFill="1" applyBorder="1" applyAlignment="1" applyProtection="1">
      <alignment horizontal="center" vertical="center" wrapText="1"/>
    </xf>
    <xf numFmtId="0" fontId="0" fillId="2" borderId="1" xfId="0" applyFill="1" applyBorder="1" applyAlignment="1" applyProtection="1">
      <alignment vertical="center" wrapText="1"/>
    </xf>
    <xf numFmtId="38" fontId="0" fillId="2" borderId="1" xfId="0" applyNumberFormat="1" applyFill="1" applyBorder="1" applyAlignment="1" applyProtection="1">
      <alignment horizontal="center" vertical="center" wrapText="1"/>
    </xf>
    <xf numFmtId="38" fontId="16" fillId="2" borderId="1" xfId="0" applyNumberFormat="1" applyFont="1" applyFill="1" applyBorder="1" applyAlignment="1" applyProtection="1">
      <alignment horizontal="center" vertical="center" wrapText="1"/>
    </xf>
    <xf numFmtId="2" fontId="0" fillId="0" borderId="0" xfId="0" applyNumberFormat="1" applyProtection="1"/>
    <xf numFmtId="9" fontId="0" fillId="0" borderId="0" xfId="0" applyNumberFormat="1" applyProtection="1"/>
    <xf numFmtId="3" fontId="8" fillId="4" borderId="4" xfId="0" applyNumberFormat="1" applyFont="1" applyFill="1" applyBorder="1" applyAlignment="1" applyProtection="1">
      <alignment vertical="top"/>
    </xf>
    <xf numFmtId="0" fontId="0" fillId="0" borderId="5" xfId="0" applyBorder="1" applyAlignment="1" applyProtection="1">
      <alignment vertical="center" wrapText="1"/>
    </xf>
    <xf numFmtId="0" fontId="16" fillId="0" borderId="5" xfId="0" applyFont="1" applyBorder="1" applyAlignment="1" applyProtection="1">
      <alignment vertical="center" wrapText="1"/>
    </xf>
    <xf numFmtId="38" fontId="0" fillId="0" borderId="5" xfId="0" applyNumberFormat="1" applyBorder="1" applyAlignment="1" applyProtection="1">
      <alignment horizontal="center" vertical="center" wrapText="1"/>
    </xf>
    <xf numFmtId="38" fontId="0" fillId="15" borderId="5" xfId="0" applyNumberFormat="1" applyFill="1" applyBorder="1" applyAlignment="1" applyProtection="1">
      <alignment horizontal="center" vertical="center" wrapText="1"/>
    </xf>
    <xf numFmtId="38" fontId="16" fillId="0" borderId="5" xfId="0" applyNumberFormat="1" applyFont="1" applyBorder="1" applyAlignment="1" applyProtection="1">
      <alignment horizontal="center" vertical="center" wrapText="1"/>
    </xf>
    <xf numFmtId="38" fontId="0" fillId="0" borderId="5" xfId="0" applyNumberFormat="1" applyFill="1" applyBorder="1" applyAlignment="1" applyProtection="1">
      <alignment horizontal="center" vertical="center" wrapText="1"/>
    </xf>
    <xf numFmtId="3" fontId="8" fillId="5" borderId="4" xfId="0" applyNumberFormat="1" applyFont="1" applyFill="1" applyBorder="1" applyAlignment="1" applyProtection="1">
      <alignment vertical="top"/>
    </xf>
    <xf numFmtId="0" fontId="8" fillId="5" borderId="3" xfId="0" applyFont="1" applyFill="1" applyBorder="1" applyAlignment="1" applyProtection="1">
      <alignment vertical="top"/>
    </xf>
    <xf numFmtId="0" fontId="0" fillId="0" borderId="23" xfId="0" applyBorder="1" applyAlignment="1" applyProtection="1">
      <alignment vertical="center" wrapText="1"/>
    </xf>
    <xf numFmtId="38" fontId="0" fillId="0" borderId="23" xfId="0" applyNumberFormat="1" applyBorder="1" applyAlignment="1" applyProtection="1">
      <alignment horizontal="center" vertical="center" wrapText="1"/>
    </xf>
    <xf numFmtId="38" fontId="0" fillId="0" borderId="23" xfId="0" applyNumberFormat="1" applyFill="1" applyBorder="1" applyAlignment="1" applyProtection="1">
      <alignment horizontal="center" vertical="center" wrapText="1"/>
    </xf>
    <xf numFmtId="38" fontId="16" fillId="0" borderId="23" xfId="0" applyNumberFormat="1" applyFont="1" applyBorder="1" applyAlignment="1" applyProtection="1">
      <alignment horizontal="center" vertical="center" wrapText="1"/>
    </xf>
    <xf numFmtId="0" fontId="8" fillId="6" borderId="2" xfId="0" applyFont="1" applyFill="1" applyBorder="1" applyAlignment="1" applyProtection="1">
      <alignment vertical="top"/>
    </xf>
    <xf numFmtId="0" fontId="8" fillId="6" borderId="4" xfId="0" applyFont="1" applyFill="1" applyBorder="1" applyAlignment="1" applyProtection="1">
      <alignment vertical="top"/>
    </xf>
    <xf numFmtId="2" fontId="8" fillId="6" borderId="4" xfId="0" applyNumberFormat="1" applyFont="1" applyFill="1" applyBorder="1" applyAlignment="1" applyProtection="1">
      <alignment vertical="top"/>
    </xf>
    <xf numFmtId="9" fontId="8" fillId="6" borderId="4" xfId="0" applyNumberFormat="1" applyFont="1" applyFill="1" applyBorder="1" applyAlignment="1" applyProtection="1">
      <alignment vertical="top"/>
    </xf>
    <xf numFmtId="3" fontId="8" fillId="6" borderId="4" xfId="0" applyNumberFormat="1" applyFont="1" applyFill="1" applyBorder="1" applyAlignment="1" applyProtection="1">
      <alignment vertical="top"/>
    </xf>
    <xf numFmtId="0" fontId="8" fillId="6" borderId="3" xfId="0" applyFont="1" applyFill="1" applyBorder="1" applyAlignment="1" applyProtection="1">
      <alignment vertical="top"/>
    </xf>
    <xf numFmtId="38" fontId="0" fillId="15" borderId="1" xfId="0" applyNumberFormat="1" applyFill="1" applyBorder="1" applyAlignment="1" applyProtection="1">
      <alignment horizontal="center" vertical="center" wrapText="1"/>
    </xf>
    <xf numFmtId="0" fontId="8" fillId="4" borderId="1" xfId="0" applyFont="1" applyFill="1" applyBorder="1" applyAlignment="1" applyProtection="1">
      <alignment vertical="top"/>
    </xf>
    <xf numFmtId="2" fontId="8" fillId="4" borderId="1" xfId="0" applyNumberFormat="1" applyFont="1" applyFill="1" applyBorder="1" applyAlignment="1" applyProtection="1">
      <alignment vertical="top"/>
    </xf>
    <xf numFmtId="9" fontId="8" fillId="4" borderId="1" xfId="0" applyNumberFormat="1" applyFont="1" applyFill="1" applyBorder="1" applyAlignment="1" applyProtection="1">
      <alignment vertical="top"/>
    </xf>
    <xf numFmtId="3" fontId="8" fillId="4" borderId="1" xfId="0" applyNumberFormat="1" applyFont="1" applyFill="1" applyBorder="1" applyAlignment="1" applyProtection="1">
      <alignment vertical="top"/>
    </xf>
    <xf numFmtId="38" fontId="0" fillId="16" borderId="1" xfId="0" applyNumberFormat="1" applyFill="1" applyBorder="1" applyAlignment="1" applyProtection="1">
      <alignment horizontal="center" vertical="center" wrapText="1"/>
    </xf>
    <xf numFmtId="3" fontId="0" fillId="0" borderId="0" xfId="0" applyNumberFormat="1" applyProtection="1"/>
    <xf numFmtId="0" fontId="20" fillId="7" borderId="19" xfId="0" applyFont="1" applyFill="1" applyBorder="1" applyAlignment="1" applyProtection="1">
      <alignment horizontal="center" vertical="center" wrapText="1"/>
    </xf>
    <xf numFmtId="0" fontId="20" fillId="7" borderId="20" xfId="0" applyFont="1" applyFill="1" applyBorder="1" applyAlignment="1" applyProtection="1">
      <alignment horizontal="center" vertical="center" wrapText="1"/>
    </xf>
    <xf numFmtId="0" fontId="20" fillId="13" borderId="2" xfId="0" applyFont="1" applyFill="1" applyBorder="1" applyAlignment="1" applyProtection="1">
      <alignment horizontal="center" vertical="center" wrapText="1"/>
    </xf>
    <xf numFmtId="0" fontId="20" fillId="13" borderId="4" xfId="0" applyFont="1" applyFill="1" applyBorder="1" applyAlignment="1" applyProtection="1">
      <alignment horizontal="center" vertical="center" wrapText="1"/>
    </xf>
    <xf numFmtId="0" fontId="20" fillId="13" borderId="3" xfId="0" applyFont="1" applyFill="1" applyBorder="1" applyAlignment="1" applyProtection="1">
      <alignment horizontal="center" vertical="center" wrapText="1"/>
    </xf>
    <xf numFmtId="0" fontId="20" fillId="7" borderId="3" xfId="0" applyFont="1" applyFill="1" applyBorder="1" applyAlignment="1" applyProtection="1">
      <alignment horizontal="center" vertical="center" wrapText="1"/>
    </xf>
    <xf numFmtId="0" fontId="2" fillId="13" borderId="17" xfId="0" applyFont="1" applyFill="1" applyBorder="1" applyAlignment="1" applyProtection="1">
      <alignment horizontal="center" vertical="center" wrapText="1"/>
    </xf>
    <xf numFmtId="0" fontId="25" fillId="13" borderId="18" xfId="0" applyFont="1" applyFill="1" applyBorder="1" applyAlignment="1" applyProtection="1">
      <alignment horizontal="center" vertical="center" wrapText="1"/>
    </xf>
    <xf numFmtId="0" fontId="20" fillId="7" borderId="21" xfId="0" applyFont="1" applyFill="1" applyBorder="1" applyAlignment="1" applyProtection="1">
      <alignment horizontal="center" vertical="center" wrapText="1"/>
    </xf>
    <xf numFmtId="0" fontId="20" fillId="7" borderId="0" xfId="0" applyFont="1" applyFill="1" applyAlignment="1" applyProtection="1">
      <alignment horizontal="center" vertical="center" wrapText="1"/>
    </xf>
    <xf numFmtId="0" fontId="20" fillId="0" borderId="0" xfId="0" applyFont="1" applyAlignment="1" applyProtection="1">
      <alignment vertical="center" wrapText="1"/>
    </xf>
    <xf numFmtId="0" fontId="3" fillId="8" borderId="1"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0" borderId="0" xfId="0" applyFont="1" applyAlignment="1" applyProtection="1">
      <alignment vertical="top" wrapText="1"/>
    </xf>
    <xf numFmtId="0" fontId="10" fillId="4" borderId="1" xfId="0" applyFont="1" applyFill="1" applyBorder="1" applyAlignment="1" applyProtection="1">
      <alignment vertical="top"/>
    </xf>
    <xf numFmtId="0" fontId="10" fillId="4" borderId="1" xfId="0" applyFont="1" applyFill="1" applyBorder="1" applyAlignment="1" applyProtection="1">
      <alignment vertical="top" wrapText="1"/>
    </xf>
    <xf numFmtId="0" fontId="10" fillId="4" borderId="1" xfId="0" applyFont="1" applyFill="1" applyBorder="1" applyAlignment="1" applyProtection="1">
      <alignment horizontal="center" vertical="top" wrapText="1"/>
    </xf>
    <xf numFmtId="0" fontId="9" fillId="4" borderId="1" xfId="0"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0" fontId="5" fillId="4" borderId="2" xfId="0" applyFont="1" applyFill="1" applyBorder="1" applyAlignment="1" applyProtection="1">
      <alignment horizontal="center" vertical="top" wrapText="1"/>
    </xf>
    <xf numFmtId="0" fontId="6" fillId="4" borderId="1" xfId="0" applyFont="1" applyFill="1" applyBorder="1" applyAlignment="1" applyProtection="1">
      <alignment horizontal="center" vertical="top" wrapText="1"/>
    </xf>
    <xf numFmtId="0" fontId="6" fillId="0" borderId="0" xfId="0" applyFont="1" applyAlignment="1" applyProtection="1">
      <alignment vertical="top" wrapText="1"/>
    </xf>
    <xf numFmtId="0" fontId="17" fillId="9" borderId="1" xfId="0" applyFont="1" applyFill="1" applyBorder="1" applyAlignment="1" applyProtection="1">
      <alignment horizontal="center" vertical="center" wrapText="1"/>
    </xf>
    <xf numFmtId="16" fontId="0" fillId="9" borderId="1" xfId="0" applyNumberFormat="1" applyFill="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center" wrapText="1"/>
    </xf>
    <xf numFmtId="0" fontId="20" fillId="13" borderId="1" xfId="0" applyFont="1" applyFill="1" applyBorder="1" applyAlignment="1" applyProtection="1">
      <alignment horizontal="center" vertical="center" wrapText="1"/>
    </xf>
    <xf numFmtId="0" fontId="25" fillId="7" borderId="4" xfId="0" applyFont="1" applyFill="1" applyBorder="1" applyAlignment="1" applyProtection="1">
      <alignment horizontal="center" vertical="center" wrapText="1"/>
    </xf>
    <xf numFmtId="0" fontId="20" fillId="7" borderId="22" xfId="0" applyFont="1" applyFill="1" applyBorder="1" applyAlignment="1" applyProtection="1">
      <alignment horizontal="center" vertical="center" wrapText="1"/>
    </xf>
    <xf numFmtId="0" fontId="0" fillId="10" borderId="1" xfId="0" applyFill="1" applyBorder="1" applyAlignment="1" applyProtection="1">
      <alignment horizontal="center" vertical="center" wrapText="1"/>
    </xf>
    <xf numFmtId="0" fontId="0" fillId="9" borderId="1" xfId="0" applyFill="1" applyBorder="1" applyAlignment="1" applyProtection="1">
      <alignment vertical="center" wrapText="1"/>
    </xf>
    <xf numFmtId="0" fontId="0" fillId="9" borderId="2" xfId="0" applyFill="1" applyBorder="1" applyAlignment="1" applyProtection="1">
      <alignment vertical="center" wrapText="1"/>
    </xf>
    <xf numFmtId="0" fontId="10" fillId="5" borderId="1" xfId="0" applyFont="1" applyFill="1" applyBorder="1" applyAlignment="1" applyProtection="1">
      <alignment vertical="top" wrapText="1"/>
    </xf>
    <xf numFmtId="0" fontId="10" fillId="5" borderId="1" xfId="0" applyFont="1" applyFill="1" applyBorder="1" applyAlignment="1" applyProtection="1">
      <alignment horizontal="center" vertical="top" wrapText="1"/>
    </xf>
    <xf numFmtId="0" fontId="9" fillId="5" borderId="1" xfId="0"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0" fontId="5" fillId="5" borderId="2" xfId="0" applyFont="1" applyFill="1" applyBorder="1" applyAlignment="1" applyProtection="1">
      <alignment horizontal="center" vertical="top" wrapText="1"/>
    </xf>
    <xf numFmtId="0" fontId="6" fillId="5" borderId="1" xfId="0" applyFont="1" applyFill="1" applyBorder="1" applyAlignment="1" applyProtection="1">
      <alignment horizontal="center" vertical="top" wrapText="1"/>
    </xf>
    <xf numFmtId="0" fontId="10" fillId="6" borderId="1" xfId="0" applyFont="1" applyFill="1" applyBorder="1" applyAlignment="1" applyProtection="1">
      <alignment vertical="top" wrapText="1"/>
    </xf>
    <xf numFmtId="0" fontId="10" fillId="6" borderId="1" xfId="0" applyFont="1" applyFill="1" applyBorder="1" applyAlignment="1" applyProtection="1">
      <alignment horizontal="center" vertical="top" wrapText="1"/>
    </xf>
    <xf numFmtId="0" fontId="9" fillId="6"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5" fillId="6" borderId="2" xfId="0" applyFont="1" applyFill="1" applyBorder="1" applyAlignment="1" applyProtection="1">
      <alignment horizontal="center" vertical="top" wrapText="1"/>
    </xf>
    <xf numFmtId="0" fontId="6" fillId="6" borderId="1"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4B21F-CF9E-4B3F-AD98-05AE936A4F08}">
  <sheetPr>
    <tabColor theme="5" tint="0.59999389629810485"/>
  </sheetPr>
  <dimension ref="A1:B14"/>
  <sheetViews>
    <sheetView tabSelected="1" zoomScale="70" zoomScaleNormal="70" workbookViewId="0">
      <selection sqref="A1:XFD1"/>
    </sheetView>
  </sheetViews>
  <sheetFormatPr defaultRowHeight="14.4" x14ac:dyDescent="0.3"/>
  <cols>
    <col min="1" max="1" width="2.5546875" style="5" customWidth="1"/>
    <col min="2" max="2" width="132" style="6" customWidth="1"/>
  </cols>
  <sheetData>
    <row r="1" spans="1:2" ht="30" customHeight="1" x14ac:dyDescent="0.3">
      <c r="A1" s="2" t="s">
        <v>73</v>
      </c>
      <c r="B1" s="3"/>
    </row>
    <row r="2" spans="1:2" ht="45" customHeight="1" x14ac:dyDescent="0.3">
      <c r="A2" s="4">
        <v>1</v>
      </c>
      <c r="B2" s="1" t="s">
        <v>75</v>
      </c>
    </row>
    <row r="3" spans="1:2" ht="45" customHeight="1" x14ac:dyDescent="0.3">
      <c r="A3" s="4">
        <v>2</v>
      </c>
      <c r="B3" s="1" t="s">
        <v>76</v>
      </c>
    </row>
    <row r="4" spans="1:2" ht="45" customHeight="1" x14ac:dyDescent="0.3">
      <c r="A4" s="4">
        <v>3</v>
      </c>
      <c r="B4" s="1" t="s">
        <v>94</v>
      </c>
    </row>
    <row r="5" spans="1:2" ht="45" customHeight="1" x14ac:dyDescent="0.3">
      <c r="A5" s="4">
        <v>4</v>
      </c>
      <c r="B5" s="7" t="s">
        <v>230</v>
      </c>
    </row>
    <row r="6" spans="1:2" ht="45" customHeight="1" x14ac:dyDescent="0.3">
      <c r="A6" s="4">
        <v>5</v>
      </c>
      <c r="B6" s="1" t="s">
        <v>93</v>
      </c>
    </row>
    <row r="7" spans="1:2" ht="45" customHeight="1" x14ac:dyDescent="0.3">
      <c r="A7" s="4">
        <v>6</v>
      </c>
      <c r="B7" s="1" t="s">
        <v>165</v>
      </c>
    </row>
    <row r="8" spans="1:2" ht="45" customHeight="1" x14ac:dyDescent="0.3">
      <c r="A8" s="4">
        <v>7</v>
      </c>
      <c r="B8" s="7" t="s">
        <v>95</v>
      </c>
    </row>
    <row r="9" spans="1:2" ht="30" customHeight="1" x14ac:dyDescent="0.3">
      <c r="A9" s="2" t="s">
        <v>74</v>
      </c>
      <c r="B9" s="3"/>
    </row>
    <row r="10" spans="1:2" ht="30" customHeight="1" x14ac:dyDescent="0.3">
      <c r="A10" s="4">
        <v>1</v>
      </c>
      <c r="B10" s="1" t="s">
        <v>231</v>
      </c>
    </row>
    <row r="11" spans="1:2" ht="30" customHeight="1" x14ac:dyDescent="0.3">
      <c r="A11" s="4"/>
      <c r="B11" s="1" t="s">
        <v>232</v>
      </c>
    </row>
    <row r="12" spans="1:2" ht="30" customHeight="1" x14ac:dyDescent="0.3">
      <c r="A12" s="4"/>
      <c r="B12" s="1" t="s">
        <v>233</v>
      </c>
    </row>
    <row r="13" spans="1:2" ht="30" customHeight="1" x14ac:dyDescent="0.3">
      <c r="A13" s="4">
        <v>2</v>
      </c>
      <c r="B13" s="1" t="s">
        <v>96</v>
      </c>
    </row>
    <row r="14" spans="1:2" ht="30" customHeight="1" x14ac:dyDescent="0.3">
      <c r="A14" s="4">
        <v>3</v>
      </c>
      <c r="B14" s="1" t="s">
        <v>234</v>
      </c>
    </row>
  </sheetData>
  <sheetProtection algorithmName="SHA-512" hashValue="XfIy3k83wAW9IZTxZvY/g6+QGGKtSceMY+K7+xd5HTjwtsY87B7Zrh3OAnOHbACZtPkxQYeyLDzBTOxMiad3yQ==" saltValue="xEvBDL9CuATgfbXvg0HW1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E344-02DD-4062-916B-01F7289A30D9}">
  <sheetPr>
    <tabColor theme="4" tint="0.59999389629810485"/>
  </sheetPr>
  <dimension ref="A1:C37"/>
  <sheetViews>
    <sheetView zoomScale="70" zoomScaleNormal="70" workbookViewId="0">
      <selection activeCell="C3" sqref="C3:C37"/>
    </sheetView>
  </sheetViews>
  <sheetFormatPr defaultColWidth="8.6640625" defaultRowHeight="14.4" x14ac:dyDescent="0.3"/>
  <cols>
    <col min="1" max="1" width="6.5546875" style="67" customWidth="1"/>
    <col min="2" max="2" width="53.6640625" style="43" customWidth="1"/>
    <col min="3" max="3" width="70.44140625" style="43" customWidth="1"/>
    <col min="4" max="16384" width="8.6640625" style="43"/>
  </cols>
  <sheetData>
    <row r="1" spans="1:3" ht="45" customHeight="1" thickBot="1" x14ac:dyDescent="0.35">
      <c r="A1" s="40" t="s">
        <v>243</v>
      </c>
      <c r="B1" s="41"/>
      <c r="C1" s="42"/>
    </row>
    <row r="2" spans="1:3" ht="30" customHeight="1" thickBot="1" x14ac:dyDescent="0.4">
      <c r="A2" s="44" t="s">
        <v>0</v>
      </c>
      <c r="B2" s="45" t="s">
        <v>1</v>
      </c>
      <c r="C2" s="46" t="s">
        <v>88</v>
      </c>
    </row>
    <row r="3" spans="1:3" ht="30" customHeight="1" x14ac:dyDescent="0.3">
      <c r="A3" s="47">
        <v>1</v>
      </c>
      <c r="B3" s="48" t="s">
        <v>2</v>
      </c>
      <c r="C3" s="8" t="s">
        <v>88</v>
      </c>
    </row>
    <row r="4" spans="1:3" ht="30" customHeight="1" x14ac:dyDescent="0.3">
      <c r="A4" s="49">
        <f>A3+1</f>
        <v>2</v>
      </c>
      <c r="B4" s="50" t="s">
        <v>3</v>
      </c>
      <c r="C4" s="9" t="s">
        <v>88</v>
      </c>
    </row>
    <row r="5" spans="1:3" ht="30" customHeight="1" x14ac:dyDescent="0.3">
      <c r="A5" s="49">
        <f t="shared" ref="A5:A37" si="0">A4+1</f>
        <v>3</v>
      </c>
      <c r="B5" s="50" t="s">
        <v>4</v>
      </c>
      <c r="C5" s="9" t="s">
        <v>88</v>
      </c>
    </row>
    <row r="6" spans="1:3" ht="30" customHeight="1" x14ac:dyDescent="0.3">
      <c r="A6" s="49">
        <f t="shared" si="0"/>
        <v>4</v>
      </c>
      <c r="B6" s="50" t="s">
        <v>5</v>
      </c>
      <c r="C6" s="9" t="s">
        <v>88</v>
      </c>
    </row>
    <row r="7" spans="1:3" ht="30" customHeight="1" thickBot="1" x14ac:dyDescent="0.35">
      <c r="A7" s="51">
        <f t="shared" si="0"/>
        <v>5</v>
      </c>
      <c r="B7" s="52" t="s">
        <v>6</v>
      </c>
      <c r="C7" s="10" t="s">
        <v>88</v>
      </c>
    </row>
    <row r="8" spans="1:3" ht="30" customHeight="1" x14ac:dyDescent="0.3">
      <c r="A8" s="53">
        <f t="shared" si="0"/>
        <v>6</v>
      </c>
      <c r="B8" s="54" t="s">
        <v>7</v>
      </c>
      <c r="C8" s="8" t="s">
        <v>88</v>
      </c>
    </row>
    <row r="9" spans="1:3" ht="30" customHeight="1" x14ac:dyDescent="0.3">
      <c r="A9" s="55">
        <f t="shared" si="0"/>
        <v>7</v>
      </c>
      <c r="B9" s="56" t="s">
        <v>8</v>
      </c>
      <c r="C9" s="9" t="s">
        <v>88</v>
      </c>
    </row>
    <row r="10" spans="1:3" ht="30" customHeight="1" x14ac:dyDescent="0.3">
      <c r="A10" s="55">
        <f t="shared" si="0"/>
        <v>8</v>
      </c>
      <c r="B10" s="56" t="s">
        <v>235</v>
      </c>
      <c r="C10" s="9" t="s">
        <v>88</v>
      </c>
    </row>
    <row r="11" spans="1:3" ht="30" customHeight="1" x14ac:dyDescent="0.3">
      <c r="A11" s="55">
        <f t="shared" si="0"/>
        <v>9</v>
      </c>
      <c r="B11" s="56" t="s">
        <v>236</v>
      </c>
      <c r="C11" s="9" t="s">
        <v>88</v>
      </c>
    </row>
    <row r="12" spans="1:3" ht="30" customHeight="1" thickBot="1" x14ac:dyDescent="0.35">
      <c r="A12" s="57">
        <f t="shared" si="0"/>
        <v>10</v>
      </c>
      <c r="B12" s="58" t="s">
        <v>237</v>
      </c>
      <c r="C12" s="10" t="s">
        <v>88</v>
      </c>
    </row>
    <row r="13" spans="1:3" ht="30" customHeight="1" x14ac:dyDescent="0.3">
      <c r="A13" s="47">
        <f t="shared" si="0"/>
        <v>11</v>
      </c>
      <c r="B13" s="59" t="s">
        <v>9</v>
      </c>
      <c r="C13" s="8" t="s">
        <v>88</v>
      </c>
    </row>
    <row r="14" spans="1:3" ht="60" customHeight="1" x14ac:dyDescent="0.3">
      <c r="A14" s="49">
        <f t="shared" si="0"/>
        <v>12</v>
      </c>
      <c r="B14" s="50" t="s">
        <v>10</v>
      </c>
      <c r="C14" s="9" t="s">
        <v>88</v>
      </c>
    </row>
    <row r="15" spans="1:3" ht="45" customHeight="1" x14ac:dyDescent="0.3">
      <c r="A15" s="49">
        <f t="shared" si="0"/>
        <v>13</v>
      </c>
      <c r="B15" s="50" t="s">
        <v>238</v>
      </c>
      <c r="C15" s="9" t="s">
        <v>88</v>
      </c>
    </row>
    <row r="16" spans="1:3" ht="45" customHeight="1" x14ac:dyDescent="0.3">
      <c r="A16" s="49">
        <f t="shared" si="0"/>
        <v>14</v>
      </c>
      <c r="B16" s="50" t="s">
        <v>122</v>
      </c>
      <c r="C16" s="9" t="s">
        <v>88</v>
      </c>
    </row>
    <row r="17" spans="1:3" ht="45" customHeight="1" x14ac:dyDescent="0.3">
      <c r="A17" s="49">
        <f t="shared" si="0"/>
        <v>15</v>
      </c>
      <c r="B17" s="50" t="s">
        <v>240</v>
      </c>
      <c r="C17" s="9" t="s">
        <v>88</v>
      </c>
    </row>
    <row r="18" spans="1:3" ht="45" customHeight="1" x14ac:dyDescent="0.3">
      <c r="A18" s="49">
        <f t="shared" si="0"/>
        <v>16</v>
      </c>
      <c r="B18" s="50" t="s">
        <v>11</v>
      </c>
      <c r="C18" s="9" t="s">
        <v>88</v>
      </c>
    </row>
    <row r="19" spans="1:3" ht="45" customHeight="1" x14ac:dyDescent="0.3">
      <c r="A19" s="49">
        <f t="shared" si="0"/>
        <v>17</v>
      </c>
      <c r="B19" s="50" t="s">
        <v>164</v>
      </c>
      <c r="C19" s="9" t="s">
        <v>88</v>
      </c>
    </row>
    <row r="20" spans="1:3" ht="45" customHeight="1" x14ac:dyDescent="0.3">
      <c r="A20" s="60">
        <f t="shared" si="0"/>
        <v>18</v>
      </c>
      <c r="B20" s="61" t="s">
        <v>166</v>
      </c>
      <c r="C20" s="39" t="s">
        <v>88</v>
      </c>
    </row>
    <row r="21" spans="1:3" ht="30" customHeight="1" x14ac:dyDescent="0.3">
      <c r="A21" s="62">
        <f t="shared" si="0"/>
        <v>19</v>
      </c>
      <c r="B21" s="56" t="s">
        <v>12</v>
      </c>
      <c r="C21" s="15" t="s">
        <v>88</v>
      </c>
    </row>
    <row r="22" spans="1:3" ht="60" customHeight="1" x14ac:dyDescent="0.3">
      <c r="A22" s="62">
        <f t="shared" si="0"/>
        <v>20</v>
      </c>
      <c r="B22" s="56" t="s">
        <v>13</v>
      </c>
      <c r="C22" s="15" t="s">
        <v>88</v>
      </c>
    </row>
    <row r="23" spans="1:3" ht="60" customHeight="1" x14ac:dyDescent="0.3">
      <c r="A23" s="62">
        <f t="shared" si="0"/>
        <v>21</v>
      </c>
      <c r="B23" s="56" t="s">
        <v>14</v>
      </c>
      <c r="C23" s="15" t="s">
        <v>88</v>
      </c>
    </row>
    <row r="24" spans="1:3" ht="60" customHeight="1" x14ac:dyDescent="0.3">
      <c r="A24" s="62">
        <f t="shared" si="0"/>
        <v>22</v>
      </c>
      <c r="B24" s="56" t="s">
        <v>381</v>
      </c>
      <c r="C24" s="15" t="s">
        <v>88</v>
      </c>
    </row>
    <row r="25" spans="1:3" ht="30" customHeight="1" x14ac:dyDescent="0.3">
      <c r="A25" s="63">
        <f t="shared" si="0"/>
        <v>23</v>
      </c>
      <c r="B25" s="64" t="s">
        <v>15</v>
      </c>
      <c r="C25" s="15" t="s">
        <v>88</v>
      </c>
    </row>
    <row r="26" spans="1:3" ht="60" customHeight="1" x14ac:dyDescent="0.3">
      <c r="A26" s="63">
        <f t="shared" si="0"/>
        <v>24</v>
      </c>
      <c r="B26" s="64" t="s">
        <v>16</v>
      </c>
      <c r="C26" s="15" t="s">
        <v>88</v>
      </c>
    </row>
    <row r="27" spans="1:3" ht="60" customHeight="1" x14ac:dyDescent="0.3">
      <c r="A27" s="63">
        <f t="shared" si="0"/>
        <v>25</v>
      </c>
      <c r="B27" s="64" t="s">
        <v>17</v>
      </c>
      <c r="C27" s="15" t="s">
        <v>88</v>
      </c>
    </row>
    <row r="28" spans="1:3" ht="60" customHeight="1" x14ac:dyDescent="0.3">
      <c r="A28" s="63">
        <f t="shared" si="0"/>
        <v>26</v>
      </c>
      <c r="B28" s="64" t="s">
        <v>382</v>
      </c>
      <c r="C28" s="15" t="s">
        <v>88</v>
      </c>
    </row>
    <row r="29" spans="1:3" ht="30" customHeight="1" x14ac:dyDescent="0.3">
      <c r="A29" s="62">
        <f t="shared" si="0"/>
        <v>27</v>
      </c>
      <c r="B29" s="56" t="s">
        <v>18</v>
      </c>
      <c r="C29" s="15" t="s">
        <v>88</v>
      </c>
    </row>
    <row r="30" spans="1:3" ht="60" customHeight="1" x14ac:dyDescent="0.3">
      <c r="A30" s="62">
        <f t="shared" si="0"/>
        <v>28</v>
      </c>
      <c r="B30" s="56" t="s">
        <v>19</v>
      </c>
      <c r="C30" s="15" t="s">
        <v>88</v>
      </c>
    </row>
    <row r="31" spans="1:3" ht="60" customHeight="1" x14ac:dyDescent="0.3">
      <c r="A31" s="62">
        <f t="shared" si="0"/>
        <v>29</v>
      </c>
      <c r="B31" s="56" t="s">
        <v>20</v>
      </c>
      <c r="C31" s="15" t="s">
        <v>88</v>
      </c>
    </row>
    <row r="32" spans="1:3" ht="60" customHeight="1" x14ac:dyDescent="0.3">
      <c r="A32" s="62">
        <f t="shared" si="0"/>
        <v>30</v>
      </c>
      <c r="B32" s="56" t="s">
        <v>383</v>
      </c>
      <c r="C32" s="15" t="s">
        <v>88</v>
      </c>
    </row>
    <row r="33" spans="1:3" ht="30" customHeight="1" x14ac:dyDescent="0.3">
      <c r="A33" s="63">
        <f t="shared" si="0"/>
        <v>31</v>
      </c>
      <c r="B33" s="64" t="s">
        <v>21</v>
      </c>
      <c r="C33" s="15" t="s">
        <v>88</v>
      </c>
    </row>
    <row r="34" spans="1:3" ht="60" customHeight="1" x14ac:dyDescent="0.3">
      <c r="A34" s="63">
        <f t="shared" si="0"/>
        <v>32</v>
      </c>
      <c r="B34" s="64" t="s">
        <v>22</v>
      </c>
      <c r="C34" s="15" t="s">
        <v>88</v>
      </c>
    </row>
    <row r="35" spans="1:3" ht="60" customHeight="1" x14ac:dyDescent="0.3">
      <c r="A35" s="63">
        <f t="shared" si="0"/>
        <v>33</v>
      </c>
      <c r="B35" s="64" t="s">
        <v>23</v>
      </c>
      <c r="C35" s="15" t="s">
        <v>88</v>
      </c>
    </row>
    <row r="36" spans="1:3" ht="60" customHeight="1" thickBot="1" x14ac:dyDescent="0.35">
      <c r="A36" s="63">
        <f t="shared" si="0"/>
        <v>34</v>
      </c>
      <c r="B36" s="64" t="s">
        <v>384</v>
      </c>
      <c r="C36" s="15" t="s">
        <v>88</v>
      </c>
    </row>
    <row r="37" spans="1:3" ht="241.95" customHeight="1" thickBot="1" x14ac:dyDescent="0.35">
      <c r="A37" s="65">
        <f t="shared" si="0"/>
        <v>35</v>
      </c>
      <c r="B37" s="66" t="s">
        <v>239</v>
      </c>
      <c r="C37" s="11" t="s">
        <v>88</v>
      </c>
    </row>
  </sheetData>
  <sheetProtection algorithmName="SHA-512" hashValue="ilvQrk0/kWlzDORR51XGZ/Z9po/KWGIFEWd9ZcQSi38nHDGhnyQBrUppdY1PAvwQDAsN8EjmBmQjwsa/Z6KTeg==" saltValue="mPNEFH1LnQWhMoPWV934WQ==" spinCount="100000" sheet="1" objects="1" scenarios="1"/>
  <mergeCells count="1">
    <mergeCell ref="A1:C1"/>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300A3-2BD4-4450-BC66-93B14C2A3B6B}">
  <sheetPr>
    <tabColor theme="9" tint="0.59999389629810485"/>
  </sheetPr>
  <dimension ref="A1:CA27"/>
  <sheetViews>
    <sheetView zoomScale="70" zoomScaleNormal="70" workbookViewId="0">
      <selection activeCell="K6" sqref="K6"/>
    </sheetView>
  </sheetViews>
  <sheetFormatPr defaultColWidth="8.6640625" defaultRowHeight="14.4" x14ac:dyDescent="0.3"/>
  <cols>
    <col min="1" max="1" width="21.44140625" style="43" customWidth="1"/>
    <col min="2" max="2" width="62.33203125" style="43" customWidth="1"/>
    <col min="3" max="3" width="56.21875" style="43" customWidth="1"/>
    <col min="4" max="5" width="12.6640625" style="43" customWidth="1"/>
    <col min="6" max="6" width="9.44140625" style="43" customWidth="1"/>
    <col min="7" max="7" width="10.33203125" style="43" customWidth="1"/>
    <col min="8" max="8" width="12.6640625" style="43" customWidth="1"/>
    <col min="9" max="9" width="10.77734375" style="43" customWidth="1"/>
    <col min="10" max="10" width="10.5546875" style="43" customWidth="1"/>
    <col min="11" max="11" width="25.5546875" style="43" customWidth="1"/>
    <col min="12" max="12" width="34.33203125" style="43" customWidth="1"/>
    <col min="13" max="15" width="24.33203125" style="43" customWidth="1"/>
    <col min="16" max="16" width="11.44140625" style="43" customWidth="1"/>
    <col min="17" max="17" width="11.44140625" style="112" customWidth="1"/>
    <col min="18" max="19" width="11.44140625" style="43" customWidth="1"/>
    <col min="20" max="20" width="17.77734375" style="43" customWidth="1"/>
    <col min="21" max="21" width="11.44140625" style="43" customWidth="1"/>
    <col min="22" max="23" width="12.33203125" style="43" customWidth="1"/>
    <col min="24" max="24" width="11.44140625" style="43" customWidth="1"/>
    <col min="25" max="25" width="13.6640625" style="43" customWidth="1"/>
    <col min="26" max="27" width="11.6640625" style="43" customWidth="1"/>
    <col min="28" max="28" width="13.44140625" style="43" customWidth="1"/>
    <col min="29" max="29" width="11.6640625" style="43" customWidth="1"/>
    <col min="30" max="30" width="12.33203125" style="43" customWidth="1"/>
    <col min="31" max="31" width="13" style="43" customWidth="1"/>
    <col min="32" max="32" width="15.44140625" style="43" customWidth="1"/>
    <col min="33" max="37" width="10.6640625" style="43" customWidth="1"/>
    <col min="38" max="39" width="18" style="43" customWidth="1"/>
    <col min="40" max="40" width="16" style="43" customWidth="1"/>
    <col min="41" max="42" width="16" style="113" customWidth="1"/>
    <col min="43" max="43" width="10.44140625" style="43" customWidth="1"/>
    <col min="44" max="44" width="11.5546875" style="43" customWidth="1"/>
    <col min="45" max="51" width="10.6640625" style="43" customWidth="1"/>
    <col min="52" max="52" width="11.33203125" style="43" customWidth="1"/>
    <col min="53" max="54" width="12.44140625" style="43" customWidth="1"/>
    <col min="55" max="57" width="11.6640625" style="43" customWidth="1"/>
    <col min="58" max="58" width="13.33203125" style="43" customWidth="1"/>
    <col min="59" max="59" width="13.44140625" style="43" customWidth="1"/>
    <col min="60" max="60" width="14.5546875" style="43" customWidth="1"/>
    <col min="61" max="61" width="12.5546875" style="43" customWidth="1"/>
    <col min="62" max="62" width="14.44140625" style="43" customWidth="1"/>
    <col min="63" max="65" width="17.44140625" style="43" customWidth="1"/>
    <col min="66" max="73" width="12.5546875" style="43" customWidth="1"/>
    <col min="74" max="79" width="13.44140625" style="43" customWidth="1"/>
    <col min="80" max="16384" width="8.6640625" style="43"/>
  </cols>
  <sheetData>
    <row r="1" spans="1:79" ht="31.2" x14ac:dyDescent="0.3">
      <c r="A1" s="68" t="s">
        <v>293</v>
      </c>
      <c r="B1" s="68"/>
      <c r="C1" s="68"/>
      <c r="D1" s="68"/>
      <c r="E1" s="68"/>
      <c r="F1" s="68"/>
      <c r="G1" s="68"/>
      <c r="H1" s="68"/>
      <c r="I1" s="68"/>
      <c r="J1" s="68"/>
      <c r="K1" s="69" t="s">
        <v>72</v>
      </c>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row>
    <row r="2" spans="1:79" ht="45" customHeight="1" x14ac:dyDescent="0.3">
      <c r="A2" s="71" t="s">
        <v>24</v>
      </c>
      <c r="B2" s="72"/>
      <c r="C2" s="72"/>
      <c r="D2" s="72"/>
      <c r="E2" s="72"/>
      <c r="F2" s="72"/>
      <c r="G2" s="72"/>
      <c r="H2" s="72"/>
      <c r="I2" s="72"/>
      <c r="J2" s="72"/>
      <c r="K2" s="73" t="s">
        <v>71</v>
      </c>
      <c r="L2" s="74"/>
      <c r="M2" s="75" t="s">
        <v>87</v>
      </c>
      <c r="N2" s="76"/>
      <c r="O2" s="76"/>
      <c r="P2" s="76"/>
      <c r="Q2" s="76"/>
      <c r="R2" s="76"/>
      <c r="S2" s="76"/>
      <c r="T2" s="76"/>
      <c r="U2" s="76"/>
      <c r="V2" s="76"/>
      <c r="W2" s="76"/>
      <c r="X2" s="76"/>
      <c r="Y2" s="76"/>
      <c r="Z2" s="76"/>
      <c r="AA2" s="76"/>
      <c r="AB2" s="76"/>
      <c r="AC2" s="76"/>
      <c r="AD2" s="76"/>
      <c r="AE2" s="76"/>
      <c r="AF2" s="77" t="s">
        <v>81</v>
      </c>
      <c r="AG2" s="78"/>
      <c r="AH2" s="78"/>
      <c r="AI2" s="78"/>
      <c r="AJ2" s="78"/>
      <c r="AK2" s="78"/>
      <c r="AL2" s="78"/>
      <c r="AM2" s="78"/>
      <c r="AN2" s="78"/>
      <c r="AO2" s="78"/>
      <c r="AP2" s="78"/>
      <c r="AQ2" s="78"/>
      <c r="AR2" s="78"/>
      <c r="AS2" s="78"/>
      <c r="AT2" s="78"/>
      <c r="AU2" s="78"/>
      <c r="AV2" s="78"/>
      <c r="AW2" s="78"/>
      <c r="AX2" s="78"/>
      <c r="AY2" s="78"/>
      <c r="AZ2" s="75" t="s">
        <v>241</v>
      </c>
      <c r="BA2" s="76"/>
      <c r="BB2" s="76"/>
      <c r="BC2" s="76"/>
      <c r="BD2" s="76"/>
      <c r="BE2" s="76"/>
      <c r="BF2" s="76"/>
      <c r="BG2" s="76"/>
      <c r="BH2" s="79"/>
      <c r="BI2" s="77" t="s">
        <v>242</v>
      </c>
      <c r="BJ2" s="78"/>
      <c r="BK2" s="78"/>
      <c r="BL2" s="78"/>
      <c r="BM2" s="78"/>
      <c r="BN2" s="78"/>
      <c r="BO2" s="78"/>
      <c r="BP2" s="78"/>
      <c r="BQ2" s="78"/>
      <c r="BR2" s="78"/>
      <c r="BS2" s="78"/>
      <c r="BT2" s="78"/>
      <c r="BU2" s="78"/>
      <c r="BV2" s="75" t="s">
        <v>92</v>
      </c>
      <c r="BW2" s="76"/>
      <c r="BX2" s="76"/>
      <c r="BY2" s="76"/>
      <c r="BZ2" s="76"/>
      <c r="CA2" s="76"/>
    </row>
    <row r="3" spans="1:79" ht="129.6" customHeight="1" x14ac:dyDescent="0.3">
      <c r="A3" s="80" t="s">
        <v>163</v>
      </c>
      <c r="B3" s="80" t="s">
        <v>281</v>
      </c>
      <c r="C3" s="80" t="s">
        <v>248</v>
      </c>
      <c r="D3" s="81" t="s">
        <v>26</v>
      </c>
      <c r="E3" s="82" t="s">
        <v>247</v>
      </c>
      <c r="F3" s="81" t="s">
        <v>62</v>
      </c>
      <c r="G3" s="81" t="s">
        <v>69</v>
      </c>
      <c r="H3" s="81" t="s">
        <v>55</v>
      </c>
      <c r="I3" s="81" t="s">
        <v>173</v>
      </c>
      <c r="J3" s="81" t="s">
        <v>63</v>
      </c>
      <c r="K3" s="83" t="s">
        <v>27</v>
      </c>
      <c r="L3" s="83" t="s">
        <v>28</v>
      </c>
      <c r="M3" s="84" t="s">
        <v>29</v>
      </c>
      <c r="N3" s="84" t="s">
        <v>162</v>
      </c>
      <c r="O3" s="84" t="s">
        <v>257</v>
      </c>
      <c r="P3" s="84" t="s">
        <v>30</v>
      </c>
      <c r="Q3" s="85" t="s">
        <v>31</v>
      </c>
      <c r="R3" s="84" t="s">
        <v>70</v>
      </c>
      <c r="S3" s="84" t="s">
        <v>258</v>
      </c>
      <c r="T3" s="84" t="s">
        <v>61</v>
      </c>
      <c r="U3" s="84" t="s">
        <v>32</v>
      </c>
      <c r="V3" s="84" t="s">
        <v>259</v>
      </c>
      <c r="W3" s="84" t="s">
        <v>260</v>
      </c>
      <c r="X3" s="84" t="s">
        <v>296</v>
      </c>
      <c r="Y3" s="84" t="s">
        <v>261</v>
      </c>
      <c r="Z3" s="84" t="s">
        <v>262</v>
      </c>
      <c r="AA3" s="84" t="s">
        <v>263</v>
      </c>
      <c r="AB3" s="84" t="s">
        <v>78</v>
      </c>
      <c r="AC3" s="84" t="s">
        <v>79</v>
      </c>
      <c r="AD3" s="84" t="s">
        <v>41</v>
      </c>
      <c r="AE3" s="84" t="s">
        <v>264</v>
      </c>
      <c r="AF3" s="83" t="s">
        <v>33</v>
      </c>
      <c r="AG3" s="83" t="s">
        <v>34</v>
      </c>
      <c r="AH3" s="83" t="s">
        <v>35</v>
      </c>
      <c r="AI3" s="83" t="s">
        <v>265</v>
      </c>
      <c r="AJ3" s="83" t="s">
        <v>266</v>
      </c>
      <c r="AK3" s="83" t="s">
        <v>267</v>
      </c>
      <c r="AL3" s="83" t="s">
        <v>86</v>
      </c>
      <c r="AM3" s="83" t="s">
        <v>80</v>
      </c>
      <c r="AN3" s="83" t="s">
        <v>268</v>
      </c>
      <c r="AO3" s="83" t="s">
        <v>269</v>
      </c>
      <c r="AP3" s="83" t="s">
        <v>270</v>
      </c>
      <c r="AQ3" s="83" t="s">
        <v>271</v>
      </c>
      <c r="AR3" s="83" t="s">
        <v>272</v>
      </c>
      <c r="AS3" s="83" t="s">
        <v>36</v>
      </c>
      <c r="AT3" s="83" t="s">
        <v>195</v>
      </c>
      <c r="AU3" s="83" t="s">
        <v>273</v>
      </c>
      <c r="AV3" s="83" t="s">
        <v>274</v>
      </c>
      <c r="AW3" s="83" t="s">
        <v>275</v>
      </c>
      <c r="AX3" s="83" t="s">
        <v>276</v>
      </c>
      <c r="AY3" s="83" t="s">
        <v>37</v>
      </c>
      <c r="AZ3" s="84" t="s">
        <v>39</v>
      </c>
      <c r="BA3" s="86" t="s">
        <v>38</v>
      </c>
      <c r="BB3" s="86" t="s">
        <v>177</v>
      </c>
      <c r="BC3" s="84" t="s">
        <v>277</v>
      </c>
      <c r="BD3" s="84" t="s">
        <v>278</v>
      </c>
      <c r="BE3" s="84" t="s">
        <v>279</v>
      </c>
      <c r="BF3" s="84" t="s">
        <v>46</v>
      </c>
      <c r="BG3" s="84" t="s">
        <v>47</v>
      </c>
      <c r="BH3" s="84" t="s">
        <v>40</v>
      </c>
      <c r="BI3" s="83" t="s">
        <v>280</v>
      </c>
      <c r="BJ3" s="83" t="s">
        <v>282</v>
      </c>
      <c r="BK3" s="83" t="s">
        <v>283</v>
      </c>
      <c r="BL3" s="83" t="s">
        <v>284</v>
      </c>
      <c r="BM3" s="83" t="s">
        <v>285</v>
      </c>
      <c r="BN3" s="83" t="s">
        <v>194</v>
      </c>
      <c r="BO3" s="83" t="s">
        <v>176</v>
      </c>
      <c r="BP3" s="83" t="s">
        <v>287</v>
      </c>
      <c r="BQ3" s="83" t="s">
        <v>286</v>
      </c>
      <c r="BR3" s="83" t="s">
        <v>44</v>
      </c>
      <c r="BS3" s="83" t="s">
        <v>45</v>
      </c>
      <c r="BT3" s="83" t="s">
        <v>82</v>
      </c>
      <c r="BU3" s="83" t="s">
        <v>288</v>
      </c>
      <c r="BV3" s="84" t="s">
        <v>48</v>
      </c>
      <c r="BW3" s="84" t="s">
        <v>175</v>
      </c>
      <c r="BX3" s="84" t="s">
        <v>49</v>
      </c>
      <c r="BY3" s="84" t="s">
        <v>289</v>
      </c>
      <c r="BZ3" s="84" t="s">
        <v>51</v>
      </c>
      <c r="CA3" s="84" t="s">
        <v>52</v>
      </c>
    </row>
    <row r="4" spans="1:79" s="91" customFormat="1" ht="30" customHeight="1" x14ac:dyDescent="0.5">
      <c r="A4" s="87" t="s">
        <v>191</v>
      </c>
      <c r="B4" s="88"/>
      <c r="C4" s="88"/>
      <c r="D4" s="88"/>
      <c r="E4" s="88"/>
      <c r="F4" s="88"/>
      <c r="G4" s="88"/>
      <c r="H4" s="88"/>
      <c r="I4" s="88"/>
      <c r="J4" s="88"/>
      <c r="K4" s="88"/>
      <c r="L4" s="88"/>
      <c r="M4" s="88"/>
      <c r="N4" s="88"/>
      <c r="O4" s="88"/>
      <c r="P4" s="88"/>
      <c r="Q4" s="89"/>
      <c r="R4" s="88"/>
      <c r="S4" s="88"/>
      <c r="T4" s="88"/>
      <c r="U4" s="88"/>
      <c r="V4" s="88"/>
      <c r="W4" s="88"/>
      <c r="X4" s="88"/>
      <c r="Y4" s="88"/>
      <c r="Z4" s="88"/>
      <c r="AA4" s="88"/>
      <c r="AB4" s="88"/>
      <c r="AC4" s="88"/>
      <c r="AD4" s="88"/>
      <c r="AE4" s="88"/>
      <c r="AF4" s="88"/>
      <c r="AG4" s="88"/>
      <c r="AH4" s="88"/>
      <c r="AI4" s="88"/>
      <c r="AJ4" s="88"/>
      <c r="AK4" s="88"/>
      <c r="AL4" s="88"/>
      <c r="AM4" s="88"/>
      <c r="AN4" s="88"/>
      <c r="AO4" s="90"/>
      <c r="AP4" s="90"/>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row>
    <row r="5" spans="1:79" ht="45" customHeight="1" x14ac:dyDescent="0.3">
      <c r="A5" s="92" t="s">
        <v>171</v>
      </c>
      <c r="B5" s="93" t="s">
        <v>253</v>
      </c>
      <c r="C5" s="94" t="s">
        <v>178</v>
      </c>
      <c r="D5" s="95">
        <f>41+205+390+2+15</f>
        <v>653</v>
      </c>
      <c r="E5" s="96">
        <v>9000</v>
      </c>
      <c r="F5" s="96" t="s">
        <v>53</v>
      </c>
      <c r="G5" s="95" t="s">
        <v>54</v>
      </c>
      <c r="H5" s="95" t="s">
        <v>170</v>
      </c>
      <c r="I5" s="97" t="s">
        <v>174</v>
      </c>
      <c r="J5" s="95">
        <v>5</v>
      </c>
      <c r="K5" s="12"/>
      <c r="L5" s="12"/>
      <c r="M5" s="12"/>
      <c r="N5" s="12"/>
      <c r="O5" s="12"/>
      <c r="P5" s="12"/>
      <c r="Q5" s="32"/>
      <c r="R5" s="12"/>
      <c r="S5" s="12"/>
      <c r="T5" s="12"/>
      <c r="U5" s="14"/>
      <c r="V5" s="12"/>
      <c r="W5" s="12"/>
      <c r="X5" s="14"/>
      <c r="Y5" s="12"/>
      <c r="Z5" s="12"/>
      <c r="AA5" s="12"/>
      <c r="AB5" s="12"/>
      <c r="AC5" s="12"/>
      <c r="AD5" s="12"/>
      <c r="AE5" s="12"/>
      <c r="AF5" s="13"/>
      <c r="AG5" s="16"/>
      <c r="AH5" s="16"/>
      <c r="AI5" s="16"/>
      <c r="AJ5" s="16"/>
      <c r="AK5" s="16"/>
      <c r="AL5" s="16"/>
      <c r="AM5" s="16"/>
      <c r="AN5" s="16"/>
      <c r="AO5" s="17"/>
      <c r="AP5" s="17"/>
      <c r="AQ5" s="16"/>
      <c r="AR5" s="16"/>
      <c r="AS5" s="12"/>
      <c r="AT5" s="13"/>
      <c r="AU5" s="16"/>
      <c r="AV5" s="16"/>
      <c r="AW5" s="16"/>
      <c r="AX5" s="16"/>
      <c r="AY5" s="12"/>
      <c r="AZ5" s="12"/>
      <c r="BA5" s="16"/>
      <c r="BB5" s="17"/>
      <c r="BC5" s="16"/>
      <c r="BD5" s="16"/>
      <c r="BE5" s="16"/>
      <c r="BF5" s="18"/>
      <c r="BG5" s="19"/>
      <c r="BH5" s="12"/>
      <c r="BI5" s="20"/>
      <c r="BJ5" s="15"/>
      <c r="BK5" s="20"/>
      <c r="BL5" s="20"/>
      <c r="BM5" s="20"/>
      <c r="BN5" s="20"/>
      <c r="BO5" s="20"/>
      <c r="BP5" s="20"/>
      <c r="BQ5" s="20"/>
      <c r="BR5" s="20"/>
      <c r="BS5" s="20"/>
      <c r="BT5" s="20"/>
      <c r="BU5" s="20"/>
      <c r="BV5" s="12"/>
      <c r="BW5" s="12"/>
      <c r="BX5" s="12"/>
      <c r="BY5" s="20"/>
      <c r="BZ5" s="12"/>
      <c r="CA5" s="21"/>
    </row>
    <row r="6" spans="1:79" ht="45" customHeight="1" x14ac:dyDescent="0.3">
      <c r="A6" s="92" t="s">
        <v>245</v>
      </c>
      <c r="B6" s="93" t="s">
        <v>254</v>
      </c>
      <c r="C6" s="94" t="str">
        <f>C5</f>
        <v xml:space="preserve">Selux SACL-R5S-1-5G105-30-14-BK-UNV (Luminaire)
Selux S635-12-BK (Pole) </v>
      </c>
      <c r="D6" s="95">
        <f>D5</f>
        <v>653</v>
      </c>
      <c r="E6" s="96">
        <v>11000</v>
      </c>
      <c r="F6" s="96" t="s">
        <v>53</v>
      </c>
      <c r="G6" s="95" t="s">
        <v>54</v>
      </c>
      <c r="H6" s="95" t="s">
        <v>170</v>
      </c>
      <c r="I6" s="97" t="s">
        <v>174</v>
      </c>
      <c r="J6" s="95">
        <v>5</v>
      </c>
      <c r="K6" s="12"/>
      <c r="L6" s="12"/>
      <c r="M6" s="12"/>
      <c r="N6" s="12"/>
      <c r="O6" s="12"/>
      <c r="P6" s="12"/>
      <c r="Q6" s="32"/>
      <c r="R6" s="12"/>
      <c r="S6" s="12"/>
      <c r="T6" s="12"/>
      <c r="U6" s="14"/>
      <c r="V6" s="12"/>
      <c r="W6" s="12"/>
      <c r="X6" s="14"/>
      <c r="Y6" s="12"/>
      <c r="Z6" s="12"/>
      <c r="AA6" s="12"/>
      <c r="AB6" s="12"/>
      <c r="AC6" s="12"/>
      <c r="AD6" s="12"/>
      <c r="AE6" s="12"/>
      <c r="AF6" s="13"/>
      <c r="AG6" s="16"/>
      <c r="AH6" s="16"/>
      <c r="AI6" s="16"/>
      <c r="AJ6" s="16"/>
      <c r="AK6" s="16"/>
      <c r="AL6" s="16"/>
      <c r="AM6" s="16"/>
      <c r="AN6" s="16"/>
      <c r="AO6" s="17"/>
      <c r="AP6" s="17"/>
      <c r="AQ6" s="16"/>
      <c r="AR6" s="16"/>
      <c r="AS6" s="12"/>
      <c r="AT6" s="13"/>
      <c r="AU6" s="16"/>
      <c r="AV6" s="16"/>
      <c r="AW6" s="16"/>
      <c r="AX6" s="16"/>
      <c r="AY6" s="12"/>
      <c r="AZ6" s="12"/>
      <c r="BA6" s="16"/>
      <c r="BB6" s="17"/>
      <c r="BC6" s="16"/>
      <c r="BD6" s="16"/>
      <c r="BE6" s="16"/>
      <c r="BF6" s="18"/>
      <c r="BG6" s="19"/>
      <c r="BH6" s="12"/>
      <c r="BI6" s="20"/>
      <c r="BJ6" s="15"/>
      <c r="BK6" s="20"/>
      <c r="BL6" s="20"/>
      <c r="BM6" s="20"/>
      <c r="BN6" s="20"/>
      <c r="BO6" s="20"/>
      <c r="BP6" s="20"/>
      <c r="BQ6" s="20"/>
      <c r="BR6" s="20"/>
      <c r="BS6" s="20"/>
      <c r="BT6" s="20"/>
      <c r="BU6" s="20"/>
      <c r="BV6" s="12"/>
      <c r="BW6" s="12"/>
      <c r="BX6" s="12"/>
      <c r="BY6" s="20"/>
      <c r="BZ6" s="12"/>
      <c r="CA6" s="21"/>
    </row>
    <row r="7" spans="1:79" ht="45" customHeight="1" x14ac:dyDescent="0.3">
      <c r="A7" s="92" t="s">
        <v>246</v>
      </c>
      <c r="B7" s="93" t="s">
        <v>255</v>
      </c>
      <c r="C7" s="94" t="str">
        <f>C5</f>
        <v xml:space="preserve">Selux SACL-R5S-1-5G105-30-14-BK-UNV (Luminaire)
Selux S635-12-BK (Pole) </v>
      </c>
      <c r="D7" s="95">
        <f>D6</f>
        <v>653</v>
      </c>
      <c r="E7" s="96">
        <v>13000</v>
      </c>
      <c r="F7" s="96" t="s">
        <v>53</v>
      </c>
      <c r="G7" s="95" t="s">
        <v>54</v>
      </c>
      <c r="H7" s="95" t="s">
        <v>170</v>
      </c>
      <c r="I7" s="97" t="s">
        <v>174</v>
      </c>
      <c r="J7" s="95">
        <v>5</v>
      </c>
      <c r="K7" s="12"/>
      <c r="L7" s="12"/>
      <c r="M7" s="12"/>
      <c r="N7" s="12"/>
      <c r="O7" s="12"/>
      <c r="P7" s="12"/>
      <c r="Q7" s="32"/>
      <c r="R7" s="12"/>
      <c r="S7" s="12"/>
      <c r="T7" s="12"/>
      <c r="U7" s="14"/>
      <c r="V7" s="12"/>
      <c r="W7" s="12"/>
      <c r="X7" s="14"/>
      <c r="Y7" s="12"/>
      <c r="Z7" s="12"/>
      <c r="AA7" s="12"/>
      <c r="AB7" s="12"/>
      <c r="AC7" s="12"/>
      <c r="AD7" s="12"/>
      <c r="AE7" s="12"/>
      <c r="AF7" s="13"/>
      <c r="AG7" s="16"/>
      <c r="AH7" s="16"/>
      <c r="AI7" s="16"/>
      <c r="AJ7" s="16"/>
      <c r="AK7" s="16"/>
      <c r="AL7" s="16"/>
      <c r="AM7" s="16"/>
      <c r="AN7" s="16"/>
      <c r="AO7" s="17"/>
      <c r="AP7" s="17"/>
      <c r="AQ7" s="16"/>
      <c r="AR7" s="16"/>
      <c r="AS7" s="12"/>
      <c r="AT7" s="13"/>
      <c r="AU7" s="16"/>
      <c r="AV7" s="16"/>
      <c r="AW7" s="16"/>
      <c r="AX7" s="16"/>
      <c r="AY7" s="12"/>
      <c r="AZ7" s="12"/>
      <c r="BA7" s="16"/>
      <c r="BB7" s="17"/>
      <c r="BC7" s="16"/>
      <c r="BD7" s="16"/>
      <c r="BE7" s="16"/>
      <c r="BF7" s="18"/>
      <c r="BG7" s="19"/>
      <c r="BH7" s="12"/>
      <c r="BI7" s="20"/>
      <c r="BJ7" s="15"/>
      <c r="BK7" s="20"/>
      <c r="BL7" s="20"/>
      <c r="BM7" s="20"/>
      <c r="BN7" s="20"/>
      <c r="BO7" s="20"/>
      <c r="BP7" s="20"/>
      <c r="BQ7" s="20"/>
      <c r="BR7" s="20"/>
      <c r="BS7" s="20"/>
      <c r="BT7" s="20"/>
      <c r="BU7" s="20"/>
      <c r="BV7" s="12"/>
      <c r="BW7" s="12"/>
      <c r="BX7" s="12"/>
      <c r="BY7" s="20"/>
      <c r="BZ7" s="12"/>
      <c r="CA7" s="21"/>
    </row>
    <row r="8" spans="1:79" s="91" customFormat="1" ht="30" customHeight="1" x14ac:dyDescent="0.5">
      <c r="A8" s="87" t="s">
        <v>180</v>
      </c>
      <c r="B8" s="88"/>
      <c r="C8" s="88"/>
      <c r="D8" s="88"/>
      <c r="E8" s="88"/>
      <c r="F8" s="88"/>
      <c r="G8" s="88"/>
      <c r="H8" s="88"/>
      <c r="I8" s="88"/>
      <c r="J8" s="88"/>
      <c r="K8" s="88"/>
      <c r="L8" s="88"/>
      <c r="M8" s="88"/>
      <c r="N8" s="88"/>
      <c r="O8" s="88"/>
      <c r="P8" s="88"/>
      <c r="Q8" s="89"/>
      <c r="R8" s="88"/>
      <c r="S8" s="88"/>
      <c r="T8" s="88"/>
      <c r="U8" s="88"/>
      <c r="V8" s="88"/>
      <c r="W8" s="88"/>
      <c r="X8" s="88"/>
      <c r="Y8" s="88"/>
      <c r="Z8" s="88"/>
      <c r="AA8" s="88"/>
      <c r="AB8" s="88"/>
      <c r="AC8" s="88"/>
      <c r="AD8" s="88"/>
      <c r="AE8" s="88"/>
      <c r="AF8" s="88"/>
      <c r="AG8" s="88"/>
      <c r="AH8" s="88"/>
      <c r="AI8" s="88"/>
      <c r="AJ8" s="88"/>
      <c r="AK8" s="88"/>
      <c r="AL8" s="88"/>
      <c r="AM8" s="88"/>
      <c r="AN8" s="88"/>
      <c r="AO8" s="90"/>
      <c r="AP8" s="90"/>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row>
    <row r="9" spans="1:79" ht="45" customHeight="1" x14ac:dyDescent="0.3">
      <c r="A9" s="93" t="s">
        <v>249</v>
      </c>
      <c r="B9" s="92" t="s">
        <v>179</v>
      </c>
      <c r="C9" s="94" t="str">
        <f>C5</f>
        <v xml:space="preserve">Selux SACL-R5S-1-5G105-30-14-BK-UNV (Luminaire)
Selux S635-12-BK (Pole) </v>
      </c>
      <c r="D9" s="95">
        <f>166+19</f>
        <v>185</v>
      </c>
      <c r="E9" s="95">
        <v>9000</v>
      </c>
      <c r="F9" s="96" t="s">
        <v>53</v>
      </c>
      <c r="G9" s="95" t="s">
        <v>54</v>
      </c>
      <c r="H9" s="95" t="s">
        <v>170</v>
      </c>
      <c r="I9" s="97" t="s">
        <v>146</v>
      </c>
      <c r="J9" s="95">
        <v>5</v>
      </c>
      <c r="K9" s="12"/>
      <c r="L9" s="12"/>
      <c r="M9" s="102" t="s">
        <v>146</v>
      </c>
      <c r="N9" s="12"/>
      <c r="O9" s="12"/>
      <c r="P9" s="12"/>
      <c r="Q9" s="102" t="s">
        <v>146</v>
      </c>
      <c r="R9" s="102" t="s">
        <v>146</v>
      </c>
      <c r="S9" s="102" t="s">
        <v>146</v>
      </c>
      <c r="T9" s="12"/>
      <c r="U9" s="14"/>
      <c r="V9" s="12"/>
      <c r="W9" s="12"/>
      <c r="X9" s="14"/>
      <c r="Y9" s="12"/>
      <c r="Z9" s="12"/>
      <c r="AA9" s="12"/>
      <c r="AB9" s="12"/>
      <c r="AC9" s="12"/>
      <c r="AD9" s="12"/>
      <c r="AE9" s="12"/>
      <c r="AF9" s="13"/>
      <c r="AG9" s="16"/>
      <c r="AH9" s="16"/>
      <c r="AI9" s="102" t="s">
        <v>146</v>
      </c>
      <c r="AJ9" s="102" t="s">
        <v>146</v>
      </c>
      <c r="AK9" s="102" t="s">
        <v>146</v>
      </c>
      <c r="AL9" s="16"/>
      <c r="AM9" s="16"/>
      <c r="AN9" s="16"/>
      <c r="AO9" s="17"/>
      <c r="AP9" s="17"/>
      <c r="AQ9" s="16"/>
      <c r="AR9" s="16"/>
      <c r="AS9" s="12"/>
      <c r="AT9" s="13"/>
      <c r="AU9" s="16"/>
      <c r="AV9" s="16"/>
      <c r="AW9" s="16"/>
      <c r="AX9" s="16"/>
      <c r="AY9" s="12"/>
      <c r="AZ9" s="12"/>
      <c r="BA9" s="16"/>
      <c r="BB9" s="17"/>
      <c r="BC9" s="16"/>
      <c r="BD9" s="16"/>
      <c r="BE9" s="16"/>
      <c r="BF9" s="18"/>
      <c r="BG9" s="19"/>
      <c r="BH9" s="12"/>
      <c r="BI9" s="20"/>
      <c r="BJ9" s="15"/>
      <c r="BK9" s="20"/>
      <c r="BL9" s="20"/>
      <c r="BM9" s="20"/>
      <c r="BN9" s="102" t="s">
        <v>146</v>
      </c>
      <c r="BO9" s="102" t="s">
        <v>146</v>
      </c>
      <c r="BP9" s="102" t="s">
        <v>146</v>
      </c>
      <c r="BQ9" s="20"/>
      <c r="BR9" s="20"/>
      <c r="BS9" s="20"/>
      <c r="BT9" s="102" t="s">
        <v>146</v>
      </c>
      <c r="BU9" s="20"/>
      <c r="BV9" s="12"/>
      <c r="BW9" s="12"/>
      <c r="BX9" s="12"/>
      <c r="BY9" s="20"/>
      <c r="BZ9" s="12"/>
      <c r="CA9" s="21"/>
    </row>
    <row r="10" spans="1:79" s="91" customFormat="1" ht="30" customHeight="1" x14ac:dyDescent="0.5">
      <c r="A10" s="87" t="s">
        <v>256</v>
      </c>
      <c r="B10" s="88"/>
      <c r="C10" s="88"/>
      <c r="D10" s="88"/>
      <c r="E10" s="88"/>
      <c r="F10" s="88"/>
      <c r="G10" s="88"/>
      <c r="H10" s="88"/>
      <c r="I10" s="88"/>
      <c r="J10" s="88"/>
      <c r="K10" s="88"/>
      <c r="L10" s="88"/>
      <c r="M10" s="88"/>
      <c r="N10" s="88"/>
      <c r="O10" s="88"/>
      <c r="P10" s="88"/>
      <c r="Q10" s="89"/>
      <c r="R10" s="88"/>
      <c r="S10" s="88"/>
      <c r="T10" s="88"/>
      <c r="U10" s="88"/>
      <c r="V10" s="88"/>
      <c r="W10" s="88"/>
      <c r="X10" s="88"/>
      <c r="Y10" s="88"/>
      <c r="Z10" s="88"/>
      <c r="AA10" s="88"/>
      <c r="AB10" s="88"/>
      <c r="AC10" s="88"/>
      <c r="AD10" s="88"/>
      <c r="AE10" s="88"/>
      <c r="AF10" s="88"/>
      <c r="AG10" s="88"/>
      <c r="AH10" s="88"/>
      <c r="AI10" s="88"/>
      <c r="AJ10" s="88"/>
      <c r="AK10" s="88"/>
      <c r="AL10" s="88"/>
      <c r="AM10" s="88"/>
      <c r="AN10" s="88"/>
      <c r="AO10" s="90"/>
      <c r="AP10" s="90"/>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row>
    <row r="11" spans="1:79" ht="45" customHeight="1" x14ac:dyDescent="0.3">
      <c r="A11" s="92" t="s">
        <v>181</v>
      </c>
      <c r="B11" s="94" t="s">
        <v>251</v>
      </c>
      <c r="C11" s="94" t="str">
        <f>C5</f>
        <v xml:space="preserve">Selux SACL-R5S-1-5G105-30-14-BK-UNV (Luminaire)
Selux S635-12-BK (Pole) </v>
      </c>
      <c r="D11" s="95">
        <f>7+166+19</f>
        <v>192</v>
      </c>
      <c r="E11" s="102" t="s">
        <v>146</v>
      </c>
      <c r="F11" s="102" t="s">
        <v>146</v>
      </c>
      <c r="G11" s="102" t="s">
        <v>146</v>
      </c>
      <c r="H11" s="102" t="s">
        <v>146</v>
      </c>
      <c r="I11" s="102" t="s">
        <v>146</v>
      </c>
      <c r="J11" s="95">
        <v>5</v>
      </c>
      <c r="K11" s="103" t="s">
        <v>250</v>
      </c>
      <c r="L11" s="12"/>
      <c r="M11" s="12"/>
      <c r="N11" s="12"/>
      <c r="O11" s="102" t="s">
        <v>146</v>
      </c>
      <c r="P11" s="12"/>
      <c r="Q11" s="102" t="s">
        <v>146</v>
      </c>
      <c r="R11" s="102" t="s">
        <v>146</v>
      </c>
      <c r="S11" s="102" t="s">
        <v>146</v>
      </c>
      <c r="T11" s="12"/>
      <c r="U11" s="14"/>
      <c r="V11" s="12"/>
      <c r="W11" s="12"/>
      <c r="X11" s="102" t="s">
        <v>146</v>
      </c>
      <c r="Y11" s="102" t="s">
        <v>146</v>
      </c>
      <c r="Z11" s="102" t="s">
        <v>146</v>
      </c>
      <c r="AA11" s="102" t="s">
        <v>146</v>
      </c>
      <c r="AB11" s="102" t="s">
        <v>146</v>
      </c>
      <c r="AC11" s="102" t="s">
        <v>146</v>
      </c>
      <c r="AD11" s="102" t="s">
        <v>146</v>
      </c>
      <c r="AE11" s="102" t="s">
        <v>146</v>
      </c>
      <c r="AF11" s="102" t="s">
        <v>146</v>
      </c>
      <c r="AG11" s="102" t="s">
        <v>146</v>
      </c>
      <c r="AH11" s="102" t="s">
        <v>146</v>
      </c>
      <c r="AI11" s="102" t="s">
        <v>146</v>
      </c>
      <c r="AJ11" s="102" t="s">
        <v>146</v>
      </c>
      <c r="AK11" s="102" t="s">
        <v>146</v>
      </c>
      <c r="AL11" s="102" t="s">
        <v>146</v>
      </c>
      <c r="AM11" s="102" t="s">
        <v>146</v>
      </c>
      <c r="AN11" s="102" t="s">
        <v>146</v>
      </c>
      <c r="AO11" s="102" t="s">
        <v>146</v>
      </c>
      <c r="AP11" s="102" t="s">
        <v>146</v>
      </c>
      <c r="AQ11" s="102" t="s">
        <v>146</v>
      </c>
      <c r="AR11" s="102" t="s">
        <v>146</v>
      </c>
      <c r="AS11" s="102" t="s">
        <v>146</v>
      </c>
      <c r="AT11" s="102" t="s">
        <v>146</v>
      </c>
      <c r="AU11" s="102" t="s">
        <v>146</v>
      </c>
      <c r="AV11" s="102" t="s">
        <v>146</v>
      </c>
      <c r="AW11" s="102" t="s">
        <v>146</v>
      </c>
      <c r="AX11" s="102" t="s">
        <v>146</v>
      </c>
      <c r="AY11" s="102" t="s">
        <v>146</v>
      </c>
      <c r="AZ11" s="102" t="s">
        <v>146</v>
      </c>
      <c r="BA11" s="102" t="s">
        <v>146</v>
      </c>
      <c r="BB11" s="102" t="s">
        <v>146</v>
      </c>
      <c r="BC11" s="102" t="s">
        <v>146</v>
      </c>
      <c r="BD11" s="102" t="s">
        <v>146</v>
      </c>
      <c r="BE11" s="102" t="s">
        <v>146</v>
      </c>
      <c r="BF11" s="102" t="s">
        <v>146</v>
      </c>
      <c r="BG11" s="102" t="s">
        <v>146</v>
      </c>
      <c r="BH11" s="102" t="s">
        <v>146</v>
      </c>
      <c r="BI11" s="20"/>
      <c r="BJ11" s="15"/>
      <c r="BK11" s="20"/>
      <c r="BL11" s="20"/>
      <c r="BM11" s="20"/>
      <c r="BN11" s="102" t="s">
        <v>146</v>
      </c>
      <c r="BO11" s="102" t="s">
        <v>146</v>
      </c>
      <c r="BP11" s="102" t="s">
        <v>146</v>
      </c>
      <c r="BQ11" s="102" t="s">
        <v>146</v>
      </c>
      <c r="BR11" s="102" t="s">
        <v>146</v>
      </c>
      <c r="BS11" s="102" t="s">
        <v>146</v>
      </c>
      <c r="BT11" s="102" t="s">
        <v>146</v>
      </c>
      <c r="BU11" s="102" t="s">
        <v>146</v>
      </c>
      <c r="BV11" s="12"/>
      <c r="BW11" s="12"/>
      <c r="BX11" s="12"/>
      <c r="BY11" s="20"/>
      <c r="BZ11" s="12"/>
      <c r="CA11" s="21"/>
    </row>
    <row r="12" spans="1:79" s="91" customFormat="1" ht="30" customHeight="1" x14ac:dyDescent="0.5">
      <c r="A12" s="104" t="s">
        <v>252</v>
      </c>
      <c r="B12" s="105"/>
      <c r="C12" s="105"/>
      <c r="D12" s="105"/>
      <c r="E12" s="105"/>
      <c r="F12" s="105"/>
      <c r="G12" s="105"/>
      <c r="H12" s="105"/>
      <c r="I12" s="105"/>
      <c r="J12" s="105"/>
      <c r="K12" s="105"/>
      <c r="L12" s="105"/>
      <c r="M12" s="105"/>
      <c r="N12" s="105"/>
      <c r="O12" s="105"/>
      <c r="P12" s="105"/>
      <c r="Q12" s="106"/>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7"/>
      <c r="AP12" s="107"/>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row>
    <row r="13" spans="1:79" ht="45" customHeight="1" x14ac:dyDescent="0.3">
      <c r="A13" s="92" t="str">
        <f>A5</f>
        <v>PT-9L-T5-3K</v>
      </c>
      <c r="B13" s="92" t="str">
        <f t="shared" ref="B13:J13" si="0">B5</f>
        <v>Decorative Post-Top Luminaire, 9,000 Lumen, Type 5, 3000K, 14' Power Cord, Black Finish, Universal 120-277V, 3.5" Pole Fitter Base, No Photocell</v>
      </c>
      <c r="C13" s="92" t="str">
        <f t="shared" si="0"/>
        <v xml:space="preserve">Selux SACL-R5S-1-5G105-30-14-BK-UNV (Luminaire)
Selux S635-12-BK (Pole) </v>
      </c>
      <c r="D13" s="95">
        <f t="shared" si="0"/>
        <v>653</v>
      </c>
      <c r="E13" s="95">
        <f t="shared" si="0"/>
        <v>9000</v>
      </c>
      <c r="F13" s="95" t="str">
        <f t="shared" si="0"/>
        <v>U0</v>
      </c>
      <c r="G13" s="95" t="str">
        <f t="shared" si="0"/>
        <v>0-10V</v>
      </c>
      <c r="H13" s="95" t="s">
        <v>170</v>
      </c>
      <c r="I13" s="108" t="str">
        <f t="shared" si="0"/>
        <v>Black</v>
      </c>
      <c r="J13" s="95">
        <f t="shared" si="0"/>
        <v>5</v>
      </c>
      <c r="K13" s="12"/>
      <c r="L13" s="12"/>
      <c r="M13" s="12"/>
      <c r="N13" s="12"/>
      <c r="O13" s="12"/>
      <c r="P13" s="12"/>
      <c r="Q13" s="32"/>
      <c r="R13" s="12"/>
      <c r="S13" s="12"/>
      <c r="T13" s="12"/>
      <c r="U13" s="14"/>
      <c r="V13" s="12"/>
      <c r="W13" s="12"/>
      <c r="X13" s="14"/>
      <c r="Y13" s="12"/>
      <c r="Z13" s="12"/>
      <c r="AA13" s="12"/>
      <c r="AB13" s="12"/>
      <c r="AC13" s="12"/>
      <c r="AD13" s="12"/>
      <c r="AE13" s="12"/>
      <c r="AF13" s="13"/>
      <c r="AG13" s="16"/>
      <c r="AH13" s="16"/>
      <c r="AI13" s="16"/>
      <c r="AJ13" s="16"/>
      <c r="AK13" s="16"/>
      <c r="AL13" s="16"/>
      <c r="AM13" s="16"/>
      <c r="AN13" s="16"/>
      <c r="AO13" s="17"/>
      <c r="AP13" s="17"/>
      <c r="AQ13" s="16"/>
      <c r="AR13" s="16"/>
      <c r="AS13" s="12"/>
      <c r="AT13" s="13"/>
      <c r="AU13" s="16"/>
      <c r="AV13" s="16"/>
      <c r="AW13" s="16"/>
      <c r="AX13" s="16"/>
      <c r="AY13" s="12"/>
      <c r="AZ13" s="12"/>
      <c r="BA13" s="16"/>
      <c r="BB13" s="17"/>
      <c r="BC13" s="16"/>
      <c r="BD13" s="16"/>
      <c r="BE13" s="16"/>
      <c r="BF13" s="18"/>
      <c r="BG13" s="19"/>
      <c r="BH13" s="12"/>
      <c r="BI13" s="20"/>
      <c r="BJ13" s="15"/>
      <c r="BK13" s="20"/>
      <c r="BL13" s="20"/>
      <c r="BM13" s="20"/>
      <c r="BN13" s="20"/>
      <c r="BO13" s="20"/>
      <c r="BP13" s="20"/>
      <c r="BQ13" s="20"/>
      <c r="BR13" s="20"/>
      <c r="BS13" s="20"/>
      <c r="BT13" s="20"/>
      <c r="BU13" s="20"/>
      <c r="BV13" s="12"/>
      <c r="BW13" s="12"/>
      <c r="BX13" s="12"/>
      <c r="BY13" s="20"/>
      <c r="BZ13" s="12"/>
      <c r="CA13" s="21"/>
    </row>
    <row r="14" spans="1:79" ht="45" customHeight="1" x14ac:dyDescent="0.3">
      <c r="A14" s="92" t="str">
        <f>A13</f>
        <v>PT-9L-T5-3K</v>
      </c>
      <c r="B14" s="92" t="str">
        <f t="shared" ref="B14:J17" si="1">B13</f>
        <v>Decorative Post-Top Luminaire, 9,000 Lumen, Type 5, 3000K, 14' Power Cord, Black Finish, Universal 120-277V, 3.5" Pole Fitter Base, No Photocell</v>
      </c>
      <c r="C14" s="92" t="str">
        <f t="shared" si="1"/>
        <v xml:space="preserve">Selux SACL-R5S-1-5G105-30-14-BK-UNV (Luminaire)
Selux S635-12-BK (Pole) </v>
      </c>
      <c r="D14" s="95">
        <f t="shared" si="1"/>
        <v>653</v>
      </c>
      <c r="E14" s="95">
        <f t="shared" si="1"/>
        <v>9000</v>
      </c>
      <c r="F14" s="95" t="str">
        <f t="shared" si="1"/>
        <v>U0</v>
      </c>
      <c r="G14" s="95" t="str">
        <f t="shared" si="1"/>
        <v>0-10V</v>
      </c>
      <c r="H14" s="95" t="s">
        <v>170</v>
      </c>
      <c r="I14" s="108" t="str">
        <f t="shared" si="1"/>
        <v>Black</v>
      </c>
      <c r="J14" s="95">
        <f t="shared" si="1"/>
        <v>5</v>
      </c>
      <c r="K14" s="12"/>
      <c r="L14" s="12"/>
      <c r="M14" s="12"/>
      <c r="N14" s="12"/>
      <c r="O14" s="12"/>
      <c r="P14" s="12"/>
      <c r="Q14" s="32"/>
      <c r="R14" s="12"/>
      <c r="S14" s="12"/>
      <c r="T14" s="12"/>
      <c r="U14" s="14"/>
      <c r="V14" s="12"/>
      <c r="W14" s="12"/>
      <c r="X14" s="14"/>
      <c r="Y14" s="12"/>
      <c r="Z14" s="12"/>
      <c r="AA14" s="12"/>
      <c r="AB14" s="12"/>
      <c r="AC14" s="12"/>
      <c r="AD14" s="12"/>
      <c r="AE14" s="12"/>
      <c r="AF14" s="13"/>
      <c r="AG14" s="16"/>
      <c r="AH14" s="16"/>
      <c r="AI14" s="16"/>
      <c r="AJ14" s="16"/>
      <c r="AK14" s="16"/>
      <c r="AL14" s="16"/>
      <c r="AM14" s="16"/>
      <c r="AN14" s="16"/>
      <c r="AO14" s="17"/>
      <c r="AP14" s="17"/>
      <c r="AQ14" s="16"/>
      <c r="AR14" s="16"/>
      <c r="AS14" s="12"/>
      <c r="AT14" s="13"/>
      <c r="AU14" s="16"/>
      <c r="AV14" s="16"/>
      <c r="AW14" s="16"/>
      <c r="AX14" s="16"/>
      <c r="AY14" s="12"/>
      <c r="AZ14" s="12"/>
      <c r="BA14" s="16"/>
      <c r="BB14" s="17"/>
      <c r="BC14" s="16"/>
      <c r="BD14" s="16"/>
      <c r="BE14" s="16"/>
      <c r="BF14" s="18"/>
      <c r="BG14" s="19"/>
      <c r="BH14" s="12"/>
      <c r="BI14" s="20"/>
      <c r="BJ14" s="15"/>
      <c r="BK14" s="20"/>
      <c r="BL14" s="20"/>
      <c r="BM14" s="20"/>
      <c r="BN14" s="20"/>
      <c r="BO14" s="20"/>
      <c r="BP14" s="20"/>
      <c r="BQ14" s="20"/>
      <c r="BR14" s="20"/>
      <c r="BS14" s="20"/>
      <c r="BT14" s="20"/>
      <c r="BU14" s="20"/>
      <c r="BV14" s="12"/>
      <c r="BW14" s="12"/>
      <c r="BX14" s="12"/>
      <c r="BY14" s="20"/>
      <c r="BZ14" s="12"/>
      <c r="CA14" s="21"/>
    </row>
    <row r="15" spans="1:79" ht="45" customHeight="1" x14ac:dyDescent="0.3">
      <c r="A15" s="92" t="str">
        <f t="shared" ref="A15:A17" si="2">A14</f>
        <v>PT-9L-T5-3K</v>
      </c>
      <c r="B15" s="92" t="str">
        <f t="shared" si="1"/>
        <v>Decorative Post-Top Luminaire, 9,000 Lumen, Type 5, 3000K, 14' Power Cord, Black Finish, Universal 120-277V, 3.5" Pole Fitter Base, No Photocell</v>
      </c>
      <c r="C15" s="92" t="str">
        <f t="shared" si="1"/>
        <v xml:space="preserve">Selux SACL-R5S-1-5G105-30-14-BK-UNV (Luminaire)
Selux S635-12-BK (Pole) </v>
      </c>
      <c r="D15" s="95">
        <f t="shared" si="1"/>
        <v>653</v>
      </c>
      <c r="E15" s="95">
        <f t="shared" si="1"/>
        <v>9000</v>
      </c>
      <c r="F15" s="95" t="str">
        <f t="shared" si="1"/>
        <v>U0</v>
      </c>
      <c r="G15" s="95" t="str">
        <f t="shared" si="1"/>
        <v>0-10V</v>
      </c>
      <c r="H15" s="95" t="s">
        <v>170</v>
      </c>
      <c r="I15" s="108" t="str">
        <f t="shared" si="1"/>
        <v>Black</v>
      </c>
      <c r="J15" s="95">
        <f t="shared" si="1"/>
        <v>5</v>
      </c>
      <c r="K15" s="12"/>
      <c r="L15" s="12"/>
      <c r="M15" s="12"/>
      <c r="N15" s="12"/>
      <c r="O15" s="12"/>
      <c r="P15" s="12"/>
      <c r="Q15" s="32"/>
      <c r="R15" s="12"/>
      <c r="S15" s="12"/>
      <c r="T15" s="12"/>
      <c r="U15" s="14"/>
      <c r="V15" s="12"/>
      <c r="W15" s="12"/>
      <c r="X15" s="14"/>
      <c r="Y15" s="12"/>
      <c r="Z15" s="12"/>
      <c r="AA15" s="12"/>
      <c r="AB15" s="12"/>
      <c r="AC15" s="12"/>
      <c r="AD15" s="12"/>
      <c r="AE15" s="12"/>
      <c r="AF15" s="13"/>
      <c r="AG15" s="16"/>
      <c r="AH15" s="16"/>
      <c r="AI15" s="16"/>
      <c r="AJ15" s="16"/>
      <c r="AK15" s="16"/>
      <c r="AL15" s="16"/>
      <c r="AM15" s="16"/>
      <c r="AN15" s="16"/>
      <c r="AO15" s="17"/>
      <c r="AP15" s="17"/>
      <c r="AQ15" s="16"/>
      <c r="AR15" s="16"/>
      <c r="AS15" s="12"/>
      <c r="AT15" s="13"/>
      <c r="AU15" s="16"/>
      <c r="AV15" s="16"/>
      <c r="AW15" s="16"/>
      <c r="AX15" s="16"/>
      <c r="AY15" s="12"/>
      <c r="AZ15" s="12"/>
      <c r="BA15" s="16"/>
      <c r="BB15" s="17"/>
      <c r="BC15" s="16"/>
      <c r="BD15" s="16"/>
      <c r="BE15" s="16"/>
      <c r="BF15" s="18"/>
      <c r="BG15" s="19"/>
      <c r="BH15" s="12"/>
      <c r="BI15" s="20"/>
      <c r="BJ15" s="15"/>
      <c r="BK15" s="20"/>
      <c r="BL15" s="20"/>
      <c r="BM15" s="20"/>
      <c r="BN15" s="20"/>
      <c r="BO15" s="20"/>
      <c r="BP15" s="20"/>
      <c r="BQ15" s="20"/>
      <c r="BR15" s="20"/>
      <c r="BS15" s="20"/>
      <c r="BT15" s="20"/>
      <c r="BU15" s="20"/>
      <c r="BV15" s="12"/>
      <c r="BW15" s="12"/>
      <c r="BX15" s="12"/>
      <c r="BY15" s="20"/>
      <c r="BZ15" s="12"/>
      <c r="CA15" s="21"/>
    </row>
    <row r="16" spans="1:79" ht="45" customHeight="1" x14ac:dyDescent="0.3">
      <c r="A16" s="92" t="str">
        <f t="shared" si="2"/>
        <v>PT-9L-T5-3K</v>
      </c>
      <c r="B16" s="92" t="str">
        <f t="shared" si="1"/>
        <v>Decorative Post-Top Luminaire, 9,000 Lumen, Type 5, 3000K, 14' Power Cord, Black Finish, Universal 120-277V, 3.5" Pole Fitter Base, No Photocell</v>
      </c>
      <c r="C16" s="92" t="str">
        <f t="shared" si="1"/>
        <v xml:space="preserve">Selux SACL-R5S-1-5G105-30-14-BK-UNV (Luminaire)
Selux S635-12-BK (Pole) </v>
      </c>
      <c r="D16" s="95">
        <f t="shared" si="1"/>
        <v>653</v>
      </c>
      <c r="E16" s="95">
        <f t="shared" si="1"/>
        <v>9000</v>
      </c>
      <c r="F16" s="95" t="str">
        <f t="shared" si="1"/>
        <v>U0</v>
      </c>
      <c r="G16" s="95" t="str">
        <f t="shared" si="1"/>
        <v>0-10V</v>
      </c>
      <c r="H16" s="95" t="s">
        <v>170</v>
      </c>
      <c r="I16" s="108" t="str">
        <f t="shared" si="1"/>
        <v>Black</v>
      </c>
      <c r="J16" s="95">
        <f t="shared" si="1"/>
        <v>5</v>
      </c>
      <c r="K16" s="12"/>
      <c r="L16" s="12"/>
      <c r="M16" s="12"/>
      <c r="N16" s="12"/>
      <c r="O16" s="12"/>
      <c r="P16" s="12"/>
      <c r="Q16" s="32"/>
      <c r="R16" s="12"/>
      <c r="S16" s="12"/>
      <c r="T16" s="12"/>
      <c r="U16" s="14"/>
      <c r="V16" s="12"/>
      <c r="W16" s="12"/>
      <c r="X16" s="14"/>
      <c r="Y16" s="12"/>
      <c r="Z16" s="12"/>
      <c r="AA16" s="12"/>
      <c r="AB16" s="12"/>
      <c r="AC16" s="12"/>
      <c r="AD16" s="12"/>
      <c r="AE16" s="12"/>
      <c r="AF16" s="13"/>
      <c r="AG16" s="16"/>
      <c r="AH16" s="16"/>
      <c r="AI16" s="16"/>
      <c r="AJ16" s="16"/>
      <c r="AK16" s="16"/>
      <c r="AL16" s="16"/>
      <c r="AM16" s="16"/>
      <c r="AN16" s="16"/>
      <c r="AO16" s="17"/>
      <c r="AP16" s="17"/>
      <c r="AQ16" s="16"/>
      <c r="AR16" s="16"/>
      <c r="AS16" s="12"/>
      <c r="AT16" s="13"/>
      <c r="AU16" s="16"/>
      <c r="AV16" s="16"/>
      <c r="AW16" s="16"/>
      <c r="AX16" s="16"/>
      <c r="AY16" s="12"/>
      <c r="AZ16" s="12"/>
      <c r="BA16" s="16"/>
      <c r="BB16" s="17"/>
      <c r="BC16" s="16"/>
      <c r="BD16" s="16"/>
      <c r="BE16" s="16"/>
      <c r="BF16" s="18"/>
      <c r="BG16" s="19"/>
      <c r="BH16" s="12"/>
      <c r="BI16" s="20"/>
      <c r="BJ16" s="15"/>
      <c r="BK16" s="20"/>
      <c r="BL16" s="20"/>
      <c r="BM16" s="20"/>
      <c r="BN16" s="20"/>
      <c r="BO16" s="20"/>
      <c r="BP16" s="20"/>
      <c r="BQ16" s="20"/>
      <c r="BR16" s="20"/>
      <c r="BS16" s="20"/>
      <c r="BT16" s="20"/>
      <c r="BU16" s="20"/>
      <c r="BV16" s="12"/>
      <c r="BW16" s="12"/>
      <c r="BX16" s="12"/>
      <c r="BY16" s="20"/>
      <c r="BZ16" s="12"/>
      <c r="CA16" s="21"/>
    </row>
    <row r="17" spans="1:79" ht="45" customHeight="1" x14ac:dyDescent="0.3">
      <c r="A17" s="92" t="str">
        <f t="shared" si="2"/>
        <v>PT-9L-T5-3K</v>
      </c>
      <c r="B17" s="92" t="str">
        <f t="shared" si="1"/>
        <v>Decorative Post-Top Luminaire, 9,000 Lumen, Type 5, 3000K, 14' Power Cord, Black Finish, Universal 120-277V, 3.5" Pole Fitter Base, No Photocell</v>
      </c>
      <c r="C17" s="92" t="str">
        <f t="shared" si="1"/>
        <v xml:space="preserve">Selux SACL-R5S-1-5G105-30-14-BK-UNV (Luminaire)
Selux S635-12-BK (Pole) </v>
      </c>
      <c r="D17" s="95">
        <f t="shared" si="1"/>
        <v>653</v>
      </c>
      <c r="E17" s="95">
        <f t="shared" si="1"/>
        <v>9000</v>
      </c>
      <c r="F17" s="95" t="str">
        <f t="shared" si="1"/>
        <v>U0</v>
      </c>
      <c r="G17" s="95" t="str">
        <f t="shared" si="1"/>
        <v>0-10V</v>
      </c>
      <c r="H17" s="95" t="s">
        <v>170</v>
      </c>
      <c r="I17" s="108" t="str">
        <f t="shared" si="1"/>
        <v>Black</v>
      </c>
      <c r="J17" s="95">
        <f t="shared" si="1"/>
        <v>5</v>
      </c>
      <c r="K17" s="12"/>
      <c r="L17" s="12"/>
      <c r="M17" s="12"/>
      <c r="N17" s="12"/>
      <c r="O17" s="12"/>
      <c r="P17" s="12"/>
      <c r="Q17" s="32"/>
      <c r="R17" s="12"/>
      <c r="S17" s="12"/>
      <c r="T17" s="12"/>
      <c r="U17" s="14"/>
      <c r="V17" s="12"/>
      <c r="W17" s="12"/>
      <c r="X17" s="14"/>
      <c r="Y17" s="12"/>
      <c r="Z17" s="12"/>
      <c r="AA17" s="12"/>
      <c r="AB17" s="12"/>
      <c r="AC17" s="12"/>
      <c r="AD17" s="12"/>
      <c r="AE17" s="12"/>
      <c r="AF17" s="13"/>
      <c r="AG17" s="16"/>
      <c r="AH17" s="16"/>
      <c r="AI17" s="16"/>
      <c r="AJ17" s="16"/>
      <c r="AK17" s="16"/>
      <c r="AL17" s="16"/>
      <c r="AM17" s="16"/>
      <c r="AN17" s="16"/>
      <c r="AO17" s="17"/>
      <c r="AP17" s="17"/>
      <c r="AQ17" s="16"/>
      <c r="AR17" s="16"/>
      <c r="AS17" s="12"/>
      <c r="AT17" s="13"/>
      <c r="AU17" s="16"/>
      <c r="AV17" s="16"/>
      <c r="AW17" s="16"/>
      <c r="AX17" s="16"/>
      <c r="AY17" s="12"/>
      <c r="AZ17" s="12"/>
      <c r="BA17" s="16"/>
      <c r="BB17" s="17"/>
      <c r="BC17" s="16"/>
      <c r="BD17" s="16"/>
      <c r="BE17" s="16"/>
      <c r="BF17" s="18"/>
      <c r="BG17" s="19"/>
      <c r="BH17" s="12"/>
      <c r="BI17" s="20"/>
      <c r="BJ17" s="15"/>
      <c r="BK17" s="20"/>
      <c r="BL17" s="20"/>
      <c r="BM17" s="20"/>
      <c r="BN17" s="20"/>
      <c r="BO17" s="20"/>
      <c r="BP17" s="20"/>
      <c r="BQ17" s="20"/>
      <c r="BR17" s="20"/>
      <c r="BS17" s="20"/>
      <c r="BT17" s="20"/>
      <c r="BU17" s="20"/>
      <c r="BV17" s="12"/>
      <c r="BW17" s="12"/>
      <c r="BX17" s="12"/>
      <c r="BY17" s="20"/>
      <c r="BZ17" s="12"/>
      <c r="CA17" s="21"/>
    </row>
    <row r="18" spans="1:79" ht="45" customHeight="1" x14ac:dyDescent="0.3">
      <c r="A18" s="109" t="str">
        <f>A6</f>
        <v>PT-11L-T5-3K</v>
      </c>
      <c r="B18" s="109" t="str">
        <f>B6</f>
        <v>Decorative Post-Top Luminaire, 11,000 Lumen, Type 5, 3000K, 14' Power Cord, Black Finish, Universal 120-277V, 3.5" Pole Fitter Base, No Photocell</v>
      </c>
      <c r="C18" s="109" t="str">
        <f>C17</f>
        <v xml:space="preserve">Selux SACL-R5S-1-5G105-30-14-BK-UNV (Luminaire)
Selux S635-12-BK (Pole) </v>
      </c>
      <c r="D18" s="110">
        <f>D17</f>
        <v>653</v>
      </c>
      <c r="E18" s="110">
        <f>E6</f>
        <v>11000</v>
      </c>
      <c r="F18" s="110" t="str">
        <f>F17</f>
        <v>U0</v>
      </c>
      <c r="G18" s="110" t="str">
        <f>G17</f>
        <v>0-10V</v>
      </c>
      <c r="H18" s="110" t="str">
        <f>H17</f>
        <v>10kA</v>
      </c>
      <c r="I18" s="111" t="str">
        <f>I17</f>
        <v>Black</v>
      </c>
      <c r="J18" s="110">
        <f>J17</f>
        <v>5</v>
      </c>
      <c r="K18" s="12"/>
      <c r="L18" s="12"/>
      <c r="M18" s="12"/>
      <c r="N18" s="12"/>
      <c r="O18" s="12"/>
      <c r="P18" s="12"/>
      <c r="Q18" s="32"/>
      <c r="R18" s="12"/>
      <c r="S18" s="12"/>
      <c r="T18" s="12"/>
      <c r="U18" s="14"/>
      <c r="V18" s="12"/>
      <c r="W18" s="12"/>
      <c r="X18" s="14"/>
      <c r="Y18" s="12"/>
      <c r="Z18" s="12"/>
      <c r="AA18" s="12"/>
      <c r="AB18" s="12"/>
      <c r="AC18" s="12"/>
      <c r="AD18" s="12"/>
      <c r="AE18" s="12"/>
      <c r="AF18" s="13"/>
      <c r="AG18" s="16"/>
      <c r="AH18" s="16"/>
      <c r="AI18" s="16"/>
      <c r="AJ18" s="16"/>
      <c r="AK18" s="16"/>
      <c r="AL18" s="16"/>
      <c r="AM18" s="16"/>
      <c r="AN18" s="16"/>
      <c r="AO18" s="17"/>
      <c r="AP18" s="17"/>
      <c r="AQ18" s="16"/>
      <c r="AR18" s="16"/>
      <c r="AS18" s="12"/>
      <c r="AT18" s="13"/>
      <c r="AU18" s="16"/>
      <c r="AV18" s="16"/>
      <c r="AW18" s="16"/>
      <c r="AX18" s="16"/>
      <c r="AY18" s="12"/>
      <c r="AZ18" s="12"/>
      <c r="BA18" s="16"/>
      <c r="BB18" s="17"/>
      <c r="BC18" s="16"/>
      <c r="BD18" s="16"/>
      <c r="BE18" s="16"/>
      <c r="BF18" s="18"/>
      <c r="BG18" s="19"/>
      <c r="BH18" s="12"/>
      <c r="BI18" s="20"/>
      <c r="BJ18" s="15"/>
      <c r="BK18" s="20"/>
      <c r="BL18" s="20"/>
      <c r="BM18" s="20"/>
      <c r="BN18" s="20"/>
      <c r="BO18" s="20"/>
      <c r="BP18" s="20"/>
      <c r="BQ18" s="20"/>
      <c r="BR18" s="20"/>
      <c r="BS18" s="20"/>
      <c r="BT18" s="20"/>
      <c r="BU18" s="20"/>
      <c r="BV18" s="12"/>
      <c r="BW18" s="12"/>
      <c r="BX18" s="12"/>
      <c r="BY18" s="20"/>
      <c r="BZ18" s="12"/>
      <c r="CA18" s="21"/>
    </row>
    <row r="19" spans="1:79" ht="45" customHeight="1" x14ac:dyDescent="0.3">
      <c r="A19" s="109" t="str">
        <f>A18</f>
        <v>PT-11L-T5-3K</v>
      </c>
      <c r="B19" s="109" t="str">
        <f t="shared" ref="B19:G19" si="3">B18</f>
        <v>Decorative Post-Top Luminaire, 11,000 Lumen, Type 5, 3000K, 14' Power Cord, Black Finish, Universal 120-277V, 3.5" Pole Fitter Base, No Photocell</v>
      </c>
      <c r="C19" s="109" t="str">
        <f t="shared" si="3"/>
        <v xml:space="preserve">Selux SACL-R5S-1-5G105-30-14-BK-UNV (Luminaire)
Selux S635-12-BK (Pole) </v>
      </c>
      <c r="D19" s="110">
        <f t="shared" si="3"/>
        <v>653</v>
      </c>
      <c r="E19" s="110">
        <f t="shared" si="3"/>
        <v>11000</v>
      </c>
      <c r="F19" s="110" t="str">
        <f t="shared" si="3"/>
        <v>U0</v>
      </c>
      <c r="G19" s="110" t="str">
        <f t="shared" si="3"/>
        <v>0-10V</v>
      </c>
      <c r="H19" s="110" t="s">
        <v>170</v>
      </c>
      <c r="I19" s="111" t="str">
        <f t="shared" ref="I19:R19" si="4">I18</f>
        <v>Black</v>
      </c>
      <c r="J19" s="110">
        <f t="shared" si="4"/>
        <v>5</v>
      </c>
      <c r="K19" s="12"/>
      <c r="L19" s="12"/>
      <c r="M19" s="12"/>
      <c r="N19" s="12"/>
      <c r="O19" s="12"/>
      <c r="P19" s="12"/>
      <c r="Q19" s="32"/>
      <c r="R19" s="12"/>
      <c r="S19" s="12"/>
      <c r="T19" s="12"/>
      <c r="U19" s="14"/>
      <c r="V19" s="12"/>
      <c r="W19" s="12"/>
      <c r="X19" s="14"/>
      <c r="Y19" s="12"/>
      <c r="Z19" s="12"/>
      <c r="AA19" s="12"/>
      <c r="AB19" s="12"/>
      <c r="AC19" s="12"/>
      <c r="AD19" s="12"/>
      <c r="AE19" s="12"/>
      <c r="AF19" s="13"/>
      <c r="AG19" s="16"/>
      <c r="AH19" s="16"/>
      <c r="AI19" s="16"/>
      <c r="AJ19" s="16"/>
      <c r="AK19" s="16"/>
      <c r="AL19" s="16"/>
      <c r="AM19" s="16"/>
      <c r="AN19" s="16"/>
      <c r="AO19" s="17"/>
      <c r="AP19" s="17"/>
      <c r="AQ19" s="16"/>
      <c r="AR19" s="16"/>
      <c r="AS19" s="12"/>
      <c r="AT19" s="13"/>
      <c r="AU19" s="16"/>
      <c r="AV19" s="16"/>
      <c r="AW19" s="16"/>
      <c r="AX19" s="16"/>
      <c r="AY19" s="12"/>
      <c r="AZ19" s="12"/>
      <c r="BA19" s="16"/>
      <c r="BB19" s="17"/>
      <c r="BC19" s="16"/>
      <c r="BD19" s="16"/>
      <c r="BE19" s="16"/>
      <c r="BF19" s="18"/>
      <c r="BG19" s="19"/>
      <c r="BH19" s="12"/>
      <c r="BI19" s="20"/>
      <c r="BJ19" s="15"/>
      <c r="BK19" s="20"/>
      <c r="BL19" s="20"/>
      <c r="BM19" s="20"/>
      <c r="BN19" s="20"/>
      <c r="BO19" s="20"/>
      <c r="BP19" s="20"/>
      <c r="BQ19" s="20"/>
      <c r="BR19" s="20"/>
      <c r="BS19" s="20"/>
      <c r="BT19" s="20"/>
      <c r="BU19" s="20"/>
      <c r="BV19" s="12"/>
      <c r="BW19" s="12"/>
      <c r="BX19" s="12"/>
      <c r="BY19" s="20"/>
      <c r="BZ19" s="12"/>
      <c r="CA19" s="21"/>
    </row>
    <row r="20" spans="1:79" ht="45" customHeight="1" x14ac:dyDescent="0.3">
      <c r="A20" s="109" t="str">
        <f t="shared" ref="A20:G22" si="5">A19</f>
        <v>PT-11L-T5-3K</v>
      </c>
      <c r="B20" s="109" t="str">
        <f t="shared" si="5"/>
        <v>Decorative Post-Top Luminaire, 11,000 Lumen, Type 5, 3000K, 14' Power Cord, Black Finish, Universal 120-277V, 3.5" Pole Fitter Base, No Photocell</v>
      </c>
      <c r="C20" s="109" t="str">
        <f t="shared" si="5"/>
        <v xml:space="preserve">Selux SACL-R5S-1-5G105-30-14-BK-UNV (Luminaire)
Selux S635-12-BK (Pole) </v>
      </c>
      <c r="D20" s="110">
        <f t="shared" si="5"/>
        <v>653</v>
      </c>
      <c r="E20" s="110">
        <f t="shared" si="5"/>
        <v>11000</v>
      </c>
      <c r="F20" s="110" t="str">
        <f t="shared" si="5"/>
        <v>U0</v>
      </c>
      <c r="G20" s="110" t="str">
        <f t="shared" si="5"/>
        <v>0-10V</v>
      </c>
      <c r="H20" s="110" t="s">
        <v>170</v>
      </c>
      <c r="I20" s="111" t="str">
        <f t="shared" ref="I20:R20" si="6">I19</f>
        <v>Black</v>
      </c>
      <c r="J20" s="110">
        <f t="shared" si="6"/>
        <v>5</v>
      </c>
      <c r="K20" s="12"/>
      <c r="L20" s="12"/>
      <c r="M20" s="12"/>
      <c r="N20" s="12"/>
      <c r="O20" s="12"/>
      <c r="P20" s="12"/>
      <c r="Q20" s="32"/>
      <c r="R20" s="12"/>
      <c r="S20" s="12"/>
      <c r="T20" s="12"/>
      <c r="U20" s="14"/>
      <c r="V20" s="12"/>
      <c r="W20" s="12"/>
      <c r="X20" s="14"/>
      <c r="Y20" s="12"/>
      <c r="Z20" s="12"/>
      <c r="AA20" s="12"/>
      <c r="AB20" s="12"/>
      <c r="AC20" s="12"/>
      <c r="AD20" s="12"/>
      <c r="AE20" s="12"/>
      <c r="AF20" s="13"/>
      <c r="AG20" s="16"/>
      <c r="AH20" s="16"/>
      <c r="AI20" s="16"/>
      <c r="AJ20" s="16"/>
      <c r="AK20" s="16"/>
      <c r="AL20" s="16"/>
      <c r="AM20" s="16"/>
      <c r="AN20" s="16"/>
      <c r="AO20" s="17"/>
      <c r="AP20" s="17"/>
      <c r="AQ20" s="16"/>
      <c r="AR20" s="16"/>
      <c r="AS20" s="12"/>
      <c r="AT20" s="13"/>
      <c r="AU20" s="16"/>
      <c r="AV20" s="16"/>
      <c r="AW20" s="16"/>
      <c r="AX20" s="16"/>
      <c r="AY20" s="12"/>
      <c r="AZ20" s="12"/>
      <c r="BA20" s="16"/>
      <c r="BB20" s="17"/>
      <c r="BC20" s="16"/>
      <c r="BD20" s="16"/>
      <c r="BE20" s="16"/>
      <c r="BF20" s="18"/>
      <c r="BG20" s="19"/>
      <c r="BH20" s="12"/>
      <c r="BI20" s="20"/>
      <c r="BJ20" s="15"/>
      <c r="BK20" s="20"/>
      <c r="BL20" s="20"/>
      <c r="BM20" s="20"/>
      <c r="BN20" s="20"/>
      <c r="BO20" s="20"/>
      <c r="BP20" s="20"/>
      <c r="BQ20" s="20"/>
      <c r="BR20" s="20"/>
      <c r="BS20" s="20"/>
      <c r="BT20" s="20"/>
      <c r="BU20" s="20"/>
      <c r="BV20" s="12"/>
      <c r="BW20" s="12"/>
      <c r="BX20" s="12"/>
      <c r="BY20" s="20"/>
      <c r="BZ20" s="12"/>
      <c r="CA20" s="21"/>
    </row>
    <row r="21" spans="1:79" ht="45" customHeight="1" x14ac:dyDescent="0.3">
      <c r="A21" s="109" t="str">
        <f t="shared" si="5"/>
        <v>PT-11L-T5-3K</v>
      </c>
      <c r="B21" s="109" t="str">
        <f t="shared" si="5"/>
        <v>Decorative Post-Top Luminaire, 11,000 Lumen, Type 5, 3000K, 14' Power Cord, Black Finish, Universal 120-277V, 3.5" Pole Fitter Base, No Photocell</v>
      </c>
      <c r="C21" s="109" t="str">
        <f t="shared" si="5"/>
        <v xml:space="preserve">Selux SACL-R5S-1-5G105-30-14-BK-UNV (Luminaire)
Selux S635-12-BK (Pole) </v>
      </c>
      <c r="D21" s="110">
        <f t="shared" si="5"/>
        <v>653</v>
      </c>
      <c r="E21" s="110">
        <f t="shared" si="5"/>
        <v>11000</v>
      </c>
      <c r="F21" s="110" t="str">
        <f t="shared" si="5"/>
        <v>U0</v>
      </c>
      <c r="G21" s="110" t="str">
        <f t="shared" si="5"/>
        <v>0-10V</v>
      </c>
      <c r="H21" s="110" t="s">
        <v>170</v>
      </c>
      <c r="I21" s="111" t="str">
        <f t="shared" ref="I21:R21" si="7">I20</f>
        <v>Black</v>
      </c>
      <c r="J21" s="110">
        <f t="shared" si="7"/>
        <v>5</v>
      </c>
      <c r="K21" s="12"/>
      <c r="L21" s="12"/>
      <c r="M21" s="12"/>
      <c r="N21" s="12"/>
      <c r="O21" s="12"/>
      <c r="P21" s="12"/>
      <c r="Q21" s="32"/>
      <c r="R21" s="12"/>
      <c r="S21" s="12"/>
      <c r="T21" s="12"/>
      <c r="U21" s="14"/>
      <c r="V21" s="12"/>
      <c r="W21" s="12"/>
      <c r="X21" s="14"/>
      <c r="Y21" s="12"/>
      <c r="Z21" s="12"/>
      <c r="AA21" s="12"/>
      <c r="AB21" s="12"/>
      <c r="AC21" s="12"/>
      <c r="AD21" s="12"/>
      <c r="AE21" s="12"/>
      <c r="AF21" s="13"/>
      <c r="AG21" s="16"/>
      <c r="AH21" s="16"/>
      <c r="AI21" s="16"/>
      <c r="AJ21" s="16"/>
      <c r="AK21" s="16"/>
      <c r="AL21" s="16"/>
      <c r="AM21" s="16"/>
      <c r="AN21" s="16"/>
      <c r="AO21" s="17"/>
      <c r="AP21" s="17"/>
      <c r="AQ21" s="16"/>
      <c r="AR21" s="16"/>
      <c r="AS21" s="12"/>
      <c r="AT21" s="13"/>
      <c r="AU21" s="16"/>
      <c r="AV21" s="16"/>
      <c r="AW21" s="16"/>
      <c r="AX21" s="16"/>
      <c r="AY21" s="12"/>
      <c r="AZ21" s="12"/>
      <c r="BA21" s="16"/>
      <c r="BB21" s="17"/>
      <c r="BC21" s="16"/>
      <c r="BD21" s="16"/>
      <c r="BE21" s="16"/>
      <c r="BF21" s="18"/>
      <c r="BG21" s="19"/>
      <c r="BH21" s="12"/>
      <c r="BI21" s="20"/>
      <c r="BJ21" s="15"/>
      <c r="BK21" s="20"/>
      <c r="BL21" s="20"/>
      <c r="BM21" s="20"/>
      <c r="BN21" s="20"/>
      <c r="BO21" s="20"/>
      <c r="BP21" s="20"/>
      <c r="BQ21" s="20"/>
      <c r="BR21" s="20"/>
      <c r="BS21" s="20"/>
      <c r="BT21" s="20"/>
      <c r="BU21" s="20"/>
      <c r="BV21" s="12"/>
      <c r="BW21" s="12"/>
      <c r="BX21" s="12"/>
      <c r="BY21" s="20"/>
      <c r="BZ21" s="12"/>
      <c r="CA21" s="21"/>
    </row>
    <row r="22" spans="1:79" ht="45" customHeight="1" x14ac:dyDescent="0.3">
      <c r="A22" s="109" t="str">
        <f t="shared" si="5"/>
        <v>PT-11L-T5-3K</v>
      </c>
      <c r="B22" s="109" t="str">
        <f t="shared" si="5"/>
        <v>Decorative Post-Top Luminaire, 11,000 Lumen, Type 5, 3000K, 14' Power Cord, Black Finish, Universal 120-277V, 3.5" Pole Fitter Base, No Photocell</v>
      </c>
      <c r="C22" s="109" t="str">
        <f t="shared" si="5"/>
        <v xml:space="preserve">Selux SACL-R5S-1-5G105-30-14-BK-UNV (Luminaire)
Selux S635-12-BK (Pole) </v>
      </c>
      <c r="D22" s="110">
        <f t="shared" si="5"/>
        <v>653</v>
      </c>
      <c r="E22" s="110">
        <f t="shared" si="5"/>
        <v>11000</v>
      </c>
      <c r="F22" s="110" t="str">
        <f t="shared" si="5"/>
        <v>U0</v>
      </c>
      <c r="G22" s="110" t="str">
        <f t="shared" si="5"/>
        <v>0-10V</v>
      </c>
      <c r="H22" s="110" t="s">
        <v>170</v>
      </c>
      <c r="I22" s="111" t="str">
        <f t="shared" ref="I22:R22" si="8">I21</f>
        <v>Black</v>
      </c>
      <c r="J22" s="110">
        <f t="shared" si="8"/>
        <v>5</v>
      </c>
      <c r="K22" s="12"/>
      <c r="L22" s="12"/>
      <c r="M22" s="12"/>
      <c r="N22" s="12"/>
      <c r="O22" s="12"/>
      <c r="P22" s="12"/>
      <c r="Q22" s="32"/>
      <c r="R22" s="12"/>
      <c r="S22" s="12"/>
      <c r="T22" s="12"/>
      <c r="U22" s="14"/>
      <c r="V22" s="12"/>
      <c r="W22" s="12"/>
      <c r="X22" s="14"/>
      <c r="Y22" s="12"/>
      <c r="Z22" s="12"/>
      <c r="AA22" s="12"/>
      <c r="AB22" s="12"/>
      <c r="AC22" s="12"/>
      <c r="AD22" s="12"/>
      <c r="AE22" s="12"/>
      <c r="AF22" s="13"/>
      <c r="AG22" s="16"/>
      <c r="AH22" s="16"/>
      <c r="AI22" s="16"/>
      <c r="AJ22" s="16"/>
      <c r="AK22" s="16"/>
      <c r="AL22" s="16"/>
      <c r="AM22" s="16"/>
      <c r="AN22" s="16"/>
      <c r="AO22" s="17"/>
      <c r="AP22" s="17"/>
      <c r="AQ22" s="16"/>
      <c r="AR22" s="16"/>
      <c r="AS22" s="12"/>
      <c r="AT22" s="13"/>
      <c r="AU22" s="16"/>
      <c r="AV22" s="16"/>
      <c r="AW22" s="16"/>
      <c r="AX22" s="16"/>
      <c r="AY22" s="12"/>
      <c r="AZ22" s="12"/>
      <c r="BA22" s="16"/>
      <c r="BB22" s="17"/>
      <c r="BC22" s="16"/>
      <c r="BD22" s="16"/>
      <c r="BE22" s="16"/>
      <c r="BF22" s="18"/>
      <c r="BG22" s="19"/>
      <c r="BH22" s="12"/>
      <c r="BI22" s="20"/>
      <c r="BJ22" s="15"/>
      <c r="BK22" s="20"/>
      <c r="BL22" s="20"/>
      <c r="BM22" s="20"/>
      <c r="BN22" s="20"/>
      <c r="BO22" s="20"/>
      <c r="BP22" s="20"/>
      <c r="BQ22" s="20"/>
      <c r="BR22" s="20"/>
      <c r="BS22" s="20"/>
      <c r="BT22" s="20"/>
      <c r="BU22" s="20"/>
      <c r="BV22" s="12"/>
      <c r="BW22" s="12"/>
      <c r="BX22" s="12"/>
      <c r="BY22" s="20"/>
      <c r="BZ22" s="12"/>
      <c r="CA22" s="21"/>
    </row>
    <row r="23" spans="1:79" ht="45" customHeight="1" x14ac:dyDescent="0.3">
      <c r="A23" s="92" t="str">
        <f>A7</f>
        <v>PT-13L-T5-3K</v>
      </c>
      <c r="B23" s="92" t="str">
        <f t="shared" ref="B23:J23" si="9">B7</f>
        <v>Decorative Post-Top Luminaire, 13,000 Lumen, Type 5, 3000K, 14' Power Cord, Black Finish, Universal 120-277V, 3.5" Pole Fitter Base, No Photocell</v>
      </c>
      <c r="C23" s="92" t="str">
        <f t="shared" si="9"/>
        <v xml:space="preserve">Selux SACL-R5S-1-5G105-30-14-BK-UNV (Luminaire)
Selux S635-12-BK (Pole) </v>
      </c>
      <c r="D23" s="95">
        <f t="shared" si="9"/>
        <v>653</v>
      </c>
      <c r="E23" s="95">
        <f t="shared" si="9"/>
        <v>13000</v>
      </c>
      <c r="F23" s="95" t="str">
        <f t="shared" si="9"/>
        <v>U0</v>
      </c>
      <c r="G23" s="95" t="str">
        <f t="shared" si="9"/>
        <v>0-10V</v>
      </c>
      <c r="H23" s="95" t="str">
        <f t="shared" si="9"/>
        <v>10kA</v>
      </c>
      <c r="I23" s="108" t="str">
        <f t="shared" si="9"/>
        <v>Black</v>
      </c>
      <c r="J23" s="95">
        <f t="shared" si="9"/>
        <v>5</v>
      </c>
      <c r="K23" s="12"/>
      <c r="L23" s="12"/>
      <c r="M23" s="12"/>
      <c r="N23" s="12"/>
      <c r="O23" s="12"/>
      <c r="P23" s="12"/>
      <c r="Q23" s="32"/>
      <c r="R23" s="12"/>
      <c r="S23" s="12"/>
      <c r="T23" s="12"/>
      <c r="U23" s="14"/>
      <c r="V23" s="12"/>
      <c r="W23" s="12"/>
      <c r="X23" s="14"/>
      <c r="Y23" s="12"/>
      <c r="Z23" s="12"/>
      <c r="AA23" s="12"/>
      <c r="AB23" s="12"/>
      <c r="AC23" s="12"/>
      <c r="AD23" s="12"/>
      <c r="AE23" s="12"/>
      <c r="AF23" s="13"/>
      <c r="AG23" s="16"/>
      <c r="AH23" s="16"/>
      <c r="AI23" s="16"/>
      <c r="AJ23" s="16"/>
      <c r="AK23" s="16"/>
      <c r="AL23" s="16"/>
      <c r="AM23" s="16"/>
      <c r="AN23" s="16"/>
      <c r="AO23" s="17"/>
      <c r="AP23" s="17"/>
      <c r="AQ23" s="16"/>
      <c r="AR23" s="16"/>
      <c r="AS23" s="12"/>
      <c r="AT23" s="13"/>
      <c r="AU23" s="16"/>
      <c r="AV23" s="16"/>
      <c r="AW23" s="16"/>
      <c r="AX23" s="16"/>
      <c r="AY23" s="12"/>
      <c r="AZ23" s="12"/>
      <c r="BA23" s="16"/>
      <c r="BB23" s="17"/>
      <c r="BC23" s="16"/>
      <c r="BD23" s="16"/>
      <c r="BE23" s="16"/>
      <c r="BF23" s="18"/>
      <c r="BG23" s="19"/>
      <c r="BH23" s="12"/>
      <c r="BI23" s="20"/>
      <c r="BJ23" s="15"/>
      <c r="BK23" s="20"/>
      <c r="BL23" s="20"/>
      <c r="BM23" s="20"/>
      <c r="BN23" s="20"/>
      <c r="BO23" s="20"/>
      <c r="BP23" s="20"/>
      <c r="BQ23" s="20"/>
      <c r="BR23" s="20"/>
      <c r="BS23" s="20"/>
      <c r="BT23" s="20"/>
      <c r="BU23" s="20"/>
      <c r="BV23" s="12"/>
      <c r="BW23" s="12"/>
      <c r="BX23" s="12"/>
      <c r="BY23" s="20"/>
      <c r="BZ23" s="12"/>
      <c r="CA23" s="21"/>
    </row>
    <row r="24" spans="1:79" ht="45" customHeight="1" x14ac:dyDescent="0.3">
      <c r="A24" s="92" t="str">
        <f>A23</f>
        <v>PT-13L-T5-3K</v>
      </c>
      <c r="B24" s="92" t="str">
        <f t="shared" ref="B24:G24" si="10">B23</f>
        <v>Decorative Post-Top Luminaire, 13,000 Lumen, Type 5, 3000K, 14' Power Cord, Black Finish, Universal 120-277V, 3.5" Pole Fitter Base, No Photocell</v>
      </c>
      <c r="C24" s="92" t="str">
        <f t="shared" si="10"/>
        <v xml:space="preserve">Selux SACL-R5S-1-5G105-30-14-BK-UNV (Luminaire)
Selux S635-12-BK (Pole) </v>
      </c>
      <c r="D24" s="95">
        <f t="shared" si="10"/>
        <v>653</v>
      </c>
      <c r="E24" s="95">
        <f t="shared" si="10"/>
        <v>13000</v>
      </c>
      <c r="F24" s="95" t="str">
        <f t="shared" si="10"/>
        <v>U0</v>
      </c>
      <c r="G24" s="95" t="str">
        <f t="shared" si="10"/>
        <v>0-10V</v>
      </c>
      <c r="H24" s="95" t="s">
        <v>170</v>
      </c>
      <c r="I24" s="108" t="str">
        <f t="shared" ref="I24:R24" si="11">I23</f>
        <v>Black</v>
      </c>
      <c r="J24" s="95">
        <f t="shared" si="11"/>
        <v>5</v>
      </c>
      <c r="K24" s="12"/>
      <c r="L24" s="12"/>
      <c r="M24" s="12"/>
      <c r="N24" s="12"/>
      <c r="O24" s="12"/>
      <c r="P24" s="12"/>
      <c r="Q24" s="32"/>
      <c r="R24" s="12"/>
      <c r="S24" s="12"/>
      <c r="T24" s="12"/>
      <c r="U24" s="14"/>
      <c r="V24" s="12"/>
      <c r="W24" s="12"/>
      <c r="X24" s="14"/>
      <c r="Y24" s="12"/>
      <c r="Z24" s="12"/>
      <c r="AA24" s="12"/>
      <c r="AB24" s="12"/>
      <c r="AC24" s="12"/>
      <c r="AD24" s="12"/>
      <c r="AE24" s="12"/>
      <c r="AF24" s="13"/>
      <c r="AG24" s="16"/>
      <c r="AH24" s="16"/>
      <c r="AI24" s="16"/>
      <c r="AJ24" s="16"/>
      <c r="AK24" s="16"/>
      <c r="AL24" s="16"/>
      <c r="AM24" s="16"/>
      <c r="AN24" s="16"/>
      <c r="AO24" s="17"/>
      <c r="AP24" s="17"/>
      <c r="AQ24" s="16"/>
      <c r="AR24" s="16"/>
      <c r="AS24" s="12"/>
      <c r="AT24" s="13"/>
      <c r="AU24" s="16"/>
      <c r="AV24" s="16"/>
      <c r="AW24" s="16"/>
      <c r="AX24" s="16"/>
      <c r="AY24" s="12"/>
      <c r="AZ24" s="12"/>
      <c r="BA24" s="16"/>
      <c r="BB24" s="17"/>
      <c r="BC24" s="16"/>
      <c r="BD24" s="16"/>
      <c r="BE24" s="16"/>
      <c r="BF24" s="18"/>
      <c r="BG24" s="19"/>
      <c r="BH24" s="12"/>
      <c r="BI24" s="20"/>
      <c r="BJ24" s="15"/>
      <c r="BK24" s="20"/>
      <c r="BL24" s="20"/>
      <c r="BM24" s="20"/>
      <c r="BN24" s="20"/>
      <c r="BO24" s="20"/>
      <c r="BP24" s="20"/>
      <c r="BQ24" s="20"/>
      <c r="BR24" s="20"/>
      <c r="BS24" s="20"/>
      <c r="BT24" s="20"/>
      <c r="BU24" s="20"/>
      <c r="BV24" s="12"/>
      <c r="BW24" s="12"/>
      <c r="BX24" s="12"/>
      <c r="BY24" s="20"/>
      <c r="BZ24" s="12"/>
      <c r="CA24" s="21"/>
    </row>
    <row r="25" spans="1:79" ht="45" customHeight="1" x14ac:dyDescent="0.3">
      <c r="A25" s="92" t="str">
        <f t="shared" ref="A25:G25" si="12">A24</f>
        <v>PT-13L-T5-3K</v>
      </c>
      <c r="B25" s="92" t="str">
        <f t="shared" si="12"/>
        <v>Decorative Post-Top Luminaire, 13,000 Lumen, Type 5, 3000K, 14' Power Cord, Black Finish, Universal 120-277V, 3.5" Pole Fitter Base, No Photocell</v>
      </c>
      <c r="C25" s="92" t="str">
        <f t="shared" si="12"/>
        <v xml:space="preserve">Selux SACL-R5S-1-5G105-30-14-BK-UNV (Luminaire)
Selux S635-12-BK (Pole) </v>
      </c>
      <c r="D25" s="95">
        <f t="shared" si="12"/>
        <v>653</v>
      </c>
      <c r="E25" s="95">
        <f t="shared" si="12"/>
        <v>13000</v>
      </c>
      <c r="F25" s="95" t="str">
        <f t="shared" si="12"/>
        <v>U0</v>
      </c>
      <c r="G25" s="95" t="str">
        <f t="shared" si="12"/>
        <v>0-10V</v>
      </c>
      <c r="H25" s="95" t="s">
        <v>170</v>
      </c>
      <c r="I25" s="108" t="str">
        <f t="shared" ref="I25:R25" si="13">I24</f>
        <v>Black</v>
      </c>
      <c r="J25" s="95">
        <f t="shared" si="13"/>
        <v>5</v>
      </c>
      <c r="K25" s="12"/>
      <c r="L25" s="12"/>
      <c r="M25" s="12"/>
      <c r="N25" s="12"/>
      <c r="O25" s="12"/>
      <c r="P25" s="12"/>
      <c r="Q25" s="32"/>
      <c r="R25" s="12"/>
      <c r="S25" s="12"/>
      <c r="T25" s="12"/>
      <c r="U25" s="14"/>
      <c r="V25" s="12"/>
      <c r="W25" s="12"/>
      <c r="X25" s="14"/>
      <c r="Y25" s="12"/>
      <c r="Z25" s="12"/>
      <c r="AA25" s="12"/>
      <c r="AB25" s="12"/>
      <c r="AC25" s="12"/>
      <c r="AD25" s="12"/>
      <c r="AE25" s="12"/>
      <c r="AF25" s="13"/>
      <c r="AG25" s="16"/>
      <c r="AH25" s="16"/>
      <c r="AI25" s="16"/>
      <c r="AJ25" s="16"/>
      <c r="AK25" s="16"/>
      <c r="AL25" s="16"/>
      <c r="AM25" s="16"/>
      <c r="AN25" s="16"/>
      <c r="AO25" s="17"/>
      <c r="AP25" s="17"/>
      <c r="AQ25" s="16"/>
      <c r="AR25" s="16"/>
      <c r="AS25" s="12"/>
      <c r="AT25" s="13"/>
      <c r="AU25" s="16"/>
      <c r="AV25" s="16"/>
      <c r="AW25" s="16"/>
      <c r="AX25" s="16"/>
      <c r="AY25" s="12"/>
      <c r="AZ25" s="12"/>
      <c r="BA25" s="16"/>
      <c r="BB25" s="17"/>
      <c r="BC25" s="16"/>
      <c r="BD25" s="16"/>
      <c r="BE25" s="16"/>
      <c r="BF25" s="18"/>
      <c r="BG25" s="19"/>
      <c r="BH25" s="12"/>
      <c r="BI25" s="20"/>
      <c r="BJ25" s="15"/>
      <c r="BK25" s="20"/>
      <c r="BL25" s="20"/>
      <c r="BM25" s="20"/>
      <c r="BN25" s="20"/>
      <c r="BO25" s="20"/>
      <c r="BP25" s="20"/>
      <c r="BQ25" s="20"/>
      <c r="BR25" s="20"/>
      <c r="BS25" s="20"/>
      <c r="BT25" s="20"/>
      <c r="BU25" s="20"/>
      <c r="BV25" s="12"/>
      <c r="BW25" s="12"/>
      <c r="BX25" s="12"/>
      <c r="BY25" s="20"/>
      <c r="BZ25" s="12"/>
      <c r="CA25" s="21"/>
    </row>
    <row r="26" spans="1:79" ht="45" customHeight="1" x14ac:dyDescent="0.3">
      <c r="A26" s="92" t="str">
        <f t="shared" ref="A26:G26" si="14">A25</f>
        <v>PT-13L-T5-3K</v>
      </c>
      <c r="B26" s="92" t="str">
        <f t="shared" si="14"/>
        <v>Decorative Post-Top Luminaire, 13,000 Lumen, Type 5, 3000K, 14' Power Cord, Black Finish, Universal 120-277V, 3.5" Pole Fitter Base, No Photocell</v>
      </c>
      <c r="C26" s="92" t="str">
        <f t="shared" si="14"/>
        <v xml:space="preserve">Selux SACL-R5S-1-5G105-30-14-BK-UNV (Luminaire)
Selux S635-12-BK (Pole) </v>
      </c>
      <c r="D26" s="95">
        <f t="shared" si="14"/>
        <v>653</v>
      </c>
      <c r="E26" s="95">
        <f t="shared" si="14"/>
        <v>13000</v>
      </c>
      <c r="F26" s="95" t="str">
        <f t="shared" si="14"/>
        <v>U0</v>
      </c>
      <c r="G26" s="95" t="str">
        <f t="shared" si="14"/>
        <v>0-10V</v>
      </c>
      <c r="H26" s="95" t="s">
        <v>170</v>
      </c>
      <c r="I26" s="108" t="str">
        <f t="shared" ref="I26:R26" si="15">I25</f>
        <v>Black</v>
      </c>
      <c r="J26" s="95">
        <f t="shared" si="15"/>
        <v>5</v>
      </c>
      <c r="K26" s="12"/>
      <c r="L26" s="12"/>
      <c r="M26" s="12"/>
      <c r="N26" s="12"/>
      <c r="O26" s="12"/>
      <c r="P26" s="12"/>
      <c r="Q26" s="32"/>
      <c r="R26" s="12"/>
      <c r="S26" s="12"/>
      <c r="T26" s="12"/>
      <c r="U26" s="14"/>
      <c r="V26" s="12"/>
      <c r="W26" s="12"/>
      <c r="X26" s="14"/>
      <c r="Y26" s="12"/>
      <c r="Z26" s="12"/>
      <c r="AA26" s="12"/>
      <c r="AB26" s="12"/>
      <c r="AC26" s="12"/>
      <c r="AD26" s="12"/>
      <c r="AE26" s="12"/>
      <c r="AF26" s="13"/>
      <c r="AG26" s="16"/>
      <c r="AH26" s="16"/>
      <c r="AI26" s="16"/>
      <c r="AJ26" s="16"/>
      <c r="AK26" s="16"/>
      <c r="AL26" s="16"/>
      <c r="AM26" s="16"/>
      <c r="AN26" s="16"/>
      <c r="AO26" s="17"/>
      <c r="AP26" s="17"/>
      <c r="AQ26" s="16"/>
      <c r="AR26" s="16"/>
      <c r="AS26" s="12"/>
      <c r="AT26" s="13"/>
      <c r="AU26" s="16"/>
      <c r="AV26" s="16"/>
      <c r="AW26" s="16"/>
      <c r="AX26" s="16"/>
      <c r="AY26" s="12"/>
      <c r="AZ26" s="12"/>
      <c r="BA26" s="16"/>
      <c r="BB26" s="17"/>
      <c r="BC26" s="16"/>
      <c r="BD26" s="16"/>
      <c r="BE26" s="16"/>
      <c r="BF26" s="18"/>
      <c r="BG26" s="19"/>
      <c r="BH26" s="12"/>
      <c r="BI26" s="20"/>
      <c r="BJ26" s="15"/>
      <c r="BK26" s="20"/>
      <c r="BL26" s="20"/>
      <c r="BM26" s="20"/>
      <c r="BN26" s="20"/>
      <c r="BO26" s="20"/>
      <c r="BP26" s="20"/>
      <c r="BQ26" s="20"/>
      <c r="BR26" s="20"/>
      <c r="BS26" s="20"/>
      <c r="BT26" s="20"/>
      <c r="BU26" s="20"/>
      <c r="BV26" s="12"/>
      <c r="BW26" s="12"/>
      <c r="BX26" s="12"/>
      <c r="BY26" s="20"/>
      <c r="BZ26" s="12"/>
      <c r="CA26" s="21"/>
    </row>
    <row r="27" spans="1:79" ht="45" customHeight="1" x14ac:dyDescent="0.3">
      <c r="A27" s="92" t="str">
        <f t="shared" ref="A27:G27" si="16">A26</f>
        <v>PT-13L-T5-3K</v>
      </c>
      <c r="B27" s="92" t="str">
        <f t="shared" si="16"/>
        <v>Decorative Post-Top Luminaire, 13,000 Lumen, Type 5, 3000K, 14' Power Cord, Black Finish, Universal 120-277V, 3.5" Pole Fitter Base, No Photocell</v>
      </c>
      <c r="C27" s="92" t="str">
        <f t="shared" si="16"/>
        <v xml:space="preserve">Selux SACL-R5S-1-5G105-30-14-BK-UNV (Luminaire)
Selux S635-12-BK (Pole) </v>
      </c>
      <c r="D27" s="95">
        <f t="shared" si="16"/>
        <v>653</v>
      </c>
      <c r="E27" s="95">
        <f t="shared" si="16"/>
        <v>13000</v>
      </c>
      <c r="F27" s="95" t="str">
        <f t="shared" si="16"/>
        <v>U0</v>
      </c>
      <c r="G27" s="95" t="str">
        <f t="shared" si="16"/>
        <v>0-10V</v>
      </c>
      <c r="H27" s="95" t="s">
        <v>170</v>
      </c>
      <c r="I27" s="108" t="str">
        <f t="shared" ref="I27:R27" si="17">I26</f>
        <v>Black</v>
      </c>
      <c r="J27" s="95">
        <f t="shared" si="17"/>
        <v>5</v>
      </c>
      <c r="K27" s="12"/>
      <c r="L27" s="12"/>
      <c r="M27" s="12"/>
      <c r="N27" s="12"/>
      <c r="O27" s="12"/>
      <c r="P27" s="12"/>
      <c r="Q27" s="32"/>
      <c r="R27" s="12"/>
      <c r="S27" s="12"/>
      <c r="T27" s="12"/>
      <c r="U27" s="14"/>
      <c r="V27" s="12"/>
      <c r="W27" s="12"/>
      <c r="X27" s="14"/>
      <c r="Y27" s="12"/>
      <c r="Z27" s="12"/>
      <c r="AA27" s="12"/>
      <c r="AB27" s="12"/>
      <c r="AC27" s="12"/>
      <c r="AD27" s="12"/>
      <c r="AE27" s="12"/>
      <c r="AF27" s="13"/>
      <c r="AG27" s="16"/>
      <c r="AH27" s="16"/>
      <c r="AI27" s="16"/>
      <c r="AJ27" s="16"/>
      <c r="AK27" s="16"/>
      <c r="AL27" s="16"/>
      <c r="AM27" s="16"/>
      <c r="AN27" s="16"/>
      <c r="AO27" s="17"/>
      <c r="AP27" s="17"/>
      <c r="AQ27" s="16"/>
      <c r="AR27" s="16"/>
      <c r="AS27" s="12"/>
      <c r="AT27" s="13"/>
      <c r="AU27" s="16"/>
      <c r="AV27" s="16"/>
      <c r="AW27" s="16"/>
      <c r="AX27" s="16"/>
      <c r="AY27" s="12"/>
      <c r="AZ27" s="12"/>
      <c r="BA27" s="16"/>
      <c r="BB27" s="17"/>
      <c r="BC27" s="16"/>
      <c r="BD27" s="16"/>
      <c r="BE27" s="16"/>
      <c r="BF27" s="18"/>
      <c r="BG27" s="19"/>
      <c r="BH27" s="12"/>
      <c r="BI27" s="20"/>
      <c r="BJ27" s="15"/>
      <c r="BK27" s="20"/>
      <c r="BL27" s="20"/>
      <c r="BM27" s="20"/>
      <c r="BN27" s="20"/>
      <c r="BO27" s="20"/>
      <c r="BP27" s="20"/>
      <c r="BQ27" s="20"/>
      <c r="BR27" s="20"/>
      <c r="BS27" s="20"/>
      <c r="BT27" s="20"/>
      <c r="BU27" s="20"/>
      <c r="BV27" s="12"/>
      <c r="BW27" s="12"/>
      <c r="BX27" s="12"/>
      <c r="BY27" s="20"/>
      <c r="BZ27" s="12"/>
      <c r="CA27" s="21"/>
    </row>
  </sheetData>
  <sheetProtection algorithmName="SHA-512" hashValue="2OFQ8cdWPfGb01Ia80oytOArotxjcR+rQGQMEr339foeJrLWKJxdrA4bUXOBj+lKQXsZ2TuqJM3qpC8NuHcd1Q==" saltValue="CV5fAAQD6hPYxGOUvmuzJA==" spinCount="100000" sheet="1" objects="1" scenarios="1"/>
  <mergeCells count="10">
    <mergeCell ref="A1:J1"/>
    <mergeCell ref="K1:CA1"/>
    <mergeCell ref="A2:E2"/>
    <mergeCell ref="F2:J2"/>
    <mergeCell ref="K2:L2"/>
    <mergeCell ref="M2:AE2"/>
    <mergeCell ref="AF2:AY2"/>
    <mergeCell ref="AZ2:BH2"/>
    <mergeCell ref="BI2:BU2"/>
    <mergeCell ref="BV2:CA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F973-F86E-49EE-8288-10FA47CA0893}">
  <sheetPr>
    <tabColor theme="9" tint="0.59999389629810485"/>
  </sheetPr>
  <dimension ref="A1:CA25"/>
  <sheetViews>
    <sheetView zoomScale="70" zoomScaleNormal="70" workbookViewId="0">
      <selection activeCell="U18" sqref="U18"/>
    </sheetView>
  </sheetViews>
  <sheetFormatPr defaultColWidth="8.6640625" defaultRowHeight="14.4" x14ac:dyDescent="0.3"/>
  <cols>
    <col min="1" max="1" width="21.44140625" style="43" customWidth="1"/>
    <col min="2" max="2" width="62.33203125" style="43" customWidth="1"/>
    <col min="3" max="3" width="56.21875" style="43" customWidth="1"/>
    <col min="4" max="5" width="12.6640625" style="43" customWidth="1"/>
    <col min="6" max="6" width="9.44140625" style="43" customWidth="1"/>
    <col min="7" max="7" width="10.33203125" style="43" customWidth="1"/>
    <col min="8" max="8" width="12.6640625" style="43" customWidth="1"/>
    <col min="9" max="9" width="10.77734375" style="43" customWidth="1"/>
    <col min="10" max="10" width="10.5546875" style="43" customWidth="1"/>
    <col min="11" max="11" width="25.5546875" style="43" customWidth="1"/>
    <col min="12" max="12" width="34.33203125" style="43" customWidth="1"/>
    <col min="13" max="15" width="24.33203125" style="43" customWidth="1"/>
    <col min="16" max="16" width="11.44140625" style="43" customWidth="1"/>
    <col min="17" max="17" width="11.44140625" style="112" customWidth="1"/>
    <col min="18" max="19" width="11.44140625" style="43" customWidth="1"/>
    <col min="20" max="20" width="17.77734375" style="43" customWidth="1"/>
    <col min="21" max="24" width="11.44140625" style="43" customWidth="1"/>
    <col min="25" max="25" width="13.6640625" style="43" customWidth="1"/>
    <col min="26" max="27" width="11.6640625" style="43" customWidth="1"/>
    <col min="28" max="28" width="13.44140625" style="43" customWidth="1"/>
    <col min="29" max="29" width="11.6640625" style="43" customWidth="1"/>
    <col min="30" max="30" width="12.33203125" style="43" customWidth="1"/>
    <col min="31" max="31" width="13" style="43" customWidth="1"/>
    <col min="32" max="32" width="15.44140625" style="43" customWidth="1"/>
    <col min="33" max="37" width="10.6640625" style="43" customWidth="1"/>
    <col min="38" max="39" width="18" style="43" customWidth="1"/>
    <col min="40" max="40" width="16" style="43" customWidth="1"/>
    <col min="41" max="41" width="16" style="113" customWidth="1"/>
    <col min="42" max="42" width="16" style="139" customWidth="1"/>
    <col min="43" max="43" width="16" style="43" customWidth="1"/>
    <col min="44" max="44" width="11.5546875" style="43" customWidth="1"/>
    <col min="45" max="51" width="10.6640625" style="43" customWidth="1"/>
    <col min="52" max="52" width="11.33203125" style="43" customWidth="1"/>
    <col min="53" max="54" width="12.44140625" style="43" customWidth="1"/>
    <col min="55" max="57" width="11.6640625" style="43" customWidth="1"/>
    <col min="58" max="58" width="13.33203125" style="43" customWidth="1"/>
    <col min="59" max="59" width="13.44140625" style="43" customWidth="1"/>
    <col min="60" max="60" width="14.5546875" style="43" customWidth="1"/>
    <col min="61" max="61" width="12.5546875" style="43" customWidth="1"/>
    <col min="62" max="62" width="14.44140625" style="43" customWidth="1"/>
    <col min="63" max="65" width="17.44140625" style="43" customWidth="1"/>
    <col min="66" max="73" width="12.5546875" style="43" customWidth="1"/>
    <col min="74" max="79" width="13.44140625" style="43" customWidth="1"/>
    <col min="80" max="16384" width="8.6640625" style="43"/>
  </cols>
  <sheetData>
    <row r="1" spans="1:79" ht="31.2" x14ac:dyDescent="0.3">
      <c r="A1" s="68" t="s">
        <v>293</v>
      </c>
      <c r="B1" s="68"/>
      <c r="C1" s="68"/>
      <c r="D1" s="68"/>
      <c r="E1" s="68"/>
      <c r="F1" s="68"/>
      <c r="G1" s="68"/>
      <c r="H1" s="68"/>
      <c r="I1" s="68"/>
      <c r="J1" s="68"/>
      <c r="K1" s="69" t="s">
        <v>72</v>
      </c>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row>
    <row r="2" spans="1:79" ht="45" customHeight="1" x14ac:dyDescent="0.3">
      <c r="A2" s="71" t="s">
        <v>24</v>
      </c>
      <c r="B2" s="72"/>
      <c r="C2" s="72"/>
      <c r="D2" s="72"/>
      <c r="E2" s="72"/>
      <c r="F2" s="72"/>
      <c r="G2" s="72"/>
      <c r="H2" s="72"/>
      <c r="I2" s="72"/>
      <c r="J2" s="72"/>
      <c r="K2" s="73" t="s">
        <v>71</v>
      </c>
      <c r="L2" s="74"/>
      <c r="M2" s="75" t="s">
        <v>87</v>
      </c>
      <c r="N2" s="76"/>
      <c r="O2" s="76"/>
      <c r="P2" s="76"/>
      <c r="Q2" s="76"/>
      <c r="R2" s="76"/>
      <c r="S2" s="76"/>
      <c r="T2" s="76"/>
      <c r="U2" s="76"/>
      <c r="V2" s="76"/>
      <c r="W2" s="76"/>
      <c r="X2" s="76"/>
      <c r="Y2" s="76"/>
      <c r="Z2" s="76"/>
      <c r="AA2" s="76"/>
      <c r="AB2" s="76"/>
      <c r="AC2" s="76"/>
      <c r="AD2" s="76"/>
      <c r="AE2" s="76"/>
      <c r="AF2" s="77" t="s">
        <v>81</v>
      </c>
      <c r="AG2" s="78"/>
      <c r="AH2" s="78"/>
      <c r="AI2" s="78"/>
      <c r="AJ2" s="78"/>
      <c r="AK2" s="78"/>
      <c r="AL2" s="78"/>
      <c r="AM2" s="78"/>
      <c r="AN2" s="78"/>
      <c r="AO2" s="78"/>
      <c r="AP2" s="78"/>
      <c r="AQ2" s="78"/>
      <c r="AR2" s="78"/>
      <c r="AS2" s="78"/>
      <c r="AT2" s="78"/>
      <c r="AU2" s="78"/>
      <c r="AV2" s="78"/>
      <c r="AW2" s="78"/>
      <c r="AX2" s="78"/>
      <c r="AY2" s="78"/>
      <c r="AZ2" s="75" t="s">
        <v>241</v>
      </c>
      <c r="BA2" s="76"/>
      <c r="BB2" s="76"/>
      <c r="BC2" s="76"/>
      <c r="BD2" s="76"/>
      <c r="BE2" s="76"/>
      <c r="BF2" s="76"/>
      <c r="BG2" s="76"/>
      <c r="BH2" s="79"/>
      <c r="BI2" s="77" t="s">
        <v>242</v>
      </c>
      <c r="BJ2" s="78"/>
      <c r="BK2" s="78"/>
      <c r="BL2" s="78"/>
      <c r="BM2" s="78"/>
      <c r="BN2" s="78"/>
      <c r="BO2" s="78"/>
      <c r="BP2" s="78"/>
      <c r="BQ2" s="78"/>
      <c r="BR2" s="78"/>
      <c r="BS2" s="78"/>
      <c r="BT2" s="78"/>
      <c r="BU2" s="78"/>
      <c r="BV2" s="75" t="s">
        <v>92</v>
      </c>
      <c r="BW2" s="76"/>
      <c r="BX2" s="76"/>
      <c r="BY2" s="76"/>
      <c r="BZ2" s="76"/>
      <c r="CA2" s="76"/>
    </row>
    <row r="3" spans="1:79" ht="126" customHeight="1" x14ac:dyDescent="0.3">
      <c r="A3" s="80" t="s">
        <v>163</v>
      </c>
      <c r="B3" s="80" t="s">
        <v>281</v>
      </c>
      <c r="C3" s="80" t="s">
        <v>172</v>
      </c>
      <c r="D3" s="81" t="s">
        <v>26</v>
      </c>
      <c r="E3" s="82" t="s">
        <v>247</v>
      </c>
      <c r="F3" s="81" t="s">
        <v>62</v>
      </c>
      <c r="G3" s="81" t="s">
        <v>69</v>
      </c>
      <c r="H3" s="81" t="s">
        <v>55</v>
      </c>
      <c r="I3" s="81" t="s">
        <v>173</v>
      </c>
      <c r="J3" s="81" t="s">
        <v>63</v>
      </c>
      <c r="K3" s="83" t="str">
        <f>'Decorative Post-Top'!K3</f>
        <v>Manufacturer Name</v>
      </c>
      <c r="L3" s="83" t="str">
        <f>'Decorative Post-Top'!L3</f>
        <v>Manufacturer Part #</v>
      </c>
      <c r="M3" s="84" t="str">
        <f>'Decorative Post-Top'!M3</f>
        <v>Housing Construction</v>
      </c>
      <c r="N3" s="84" t="str">
        <f>'Decorative Post-Top'!N3</f>
        <v>Standard Available Colors</v>
      </c>
      <c r="O3" s="84" t="str">
        <f>'Decorative Post-Top'!O3</f>
        <v>Accessibility to Internal Components
(e.g. Tool-less)</v>
      </c>
      <c r="P3" s="84" t="str">
        <f>'Decorative Post-Top'!P3</f>
        <v>Nominal Luminaire Weight (lbs)</v>
      </c>
      <c r="Q3" s="84" t="str">
        <f>'Decorative Post-Top'!Q3</f>
        <v>Nominal Luminaire EPA (SF)</v>
      </c>
      <c r="R3" s="84" t="str">
        <f>'Decorative Post-Top'!R3</f>
        <v>ANSI C136.10 Vibration Rating</v>
      </c>
      <c r="S3" s="84" t="str">
        <f>'Decorative Post-Top'!S3</f>
        <v>Pole Fitter - Outside Diameter Acceptance (Inches)</v>
      </c>
      <c r="T3" s="84" t="str">
        <f>'Decorative Post-Top'!T3</f>
        <v>Listings
(List All)</v>
      </c>
      <c r="U3" s="84" t="str">
        <f>'Decorative Post-Top'!U3</f>
        <v>IP Rating</v>
      </c>
      <c r="V3" s="84" t="str">
        <f>'Decorative Post-Top'!V3</f>
        <v>Luminiare Ambient Temperature Range
(Min)</v>
      </c>
      <c r="W3" s="84" t="str">
        <f>'Decorative Post-Top'!W3</f>
        <v>Luminaire Ambient Temperature Range
(Max)</v>
      </c>
      <c r="X3" s="84" t="str">
        <f>'Decorative Post-Top'!X3</f>
        <v>DLC
Certification Level</v>
      </c>
      <c r="Y3" s="84" t="str">
        <f>'Decorative Post-Top'!Y3</f>
        <v>Available Driver Dimming Protocols
(e.g. 0-10V, D4i)</v>
      </c>
      <c r="Z3" s="84" t="str">
        <f>'Decorative Post-Top'!Z3</f>
        <v>Nominal Input Voltage Options</v>
      </c>
      <c r="AA3" s="84" t="str">
        <f>'Decorative Post-Top'!AA3</f>
        <v>Driver Drive Current @ Full Light Output (mA)</v>
      </c>
      <c r="AB3" s="84" t="str">
        <f>'Decorative Post-Top'!AB3</f>
        <v>Driver Total Harmonic Distortion</v>
      </c>
      <c r="AC3" s="84" t="str">
        <f>'Decorative Post-Top'!AC3</f>
        <v>Driver Power Factor</v>
      </c>
      <c r="AD3" s="84" t="str">
        <f>'Decorative Post-Top'!AD3</f>
        <v>Standard Surge Rating</v>
      </c>
      <c r="AE3" s="84" t="str">
        <f>'Decorative Post-Top'!AE3</f>
        <v>Available Upgraded Surge Rating Options</v>
      </c>
      <c r="AF3" s="83" t="str">
        <f>'Decorative Post-Top'!AF3</f>
        <v>Make/Model of LED Light Source(s)</v>
      </c>
      <c r="AG3" s="83" t="str">
        <f>'Decorative Post-Top'!AG3</f>
        <v>Initial Delivered Lumens @ 25C</v>
      </c>
      <c r="AH3" s="83" t="str">
        <f>'Decorative Post-Top'!AH3</f>
        <v>Initial Delivered Lumens @ 35C</v>
      </c>
      <c r="AI3" s="83" t="str">
        <f>'Decorative Post-Top'!AI3</f>
        <v>BUG Rating:
B (Backlight)</v>
      </c>
      <c r="AJ3" s="83" t="str">
        <f>'Decorative Post-Top'!AJ3</f>
        <v>BUG Rating:
U (Uplight)</v>
      </c>
      <c r="AK3" s="83" t="str">
        <f>'Decorative Post-Top'!AK3</f>
        <v>BUG Rating:
G (Glare)</v>
      </c>
      <c r="AL3" s="83" t="str">
        <f>'Decorative Post-Top'!AL3</f>
        <v>Total Delivered Lumens within the Very High Angle (80-90%) Glare range</v>
      </c>
      <c r="AM3" s="83" t="str">
        <f>'Decorative Post-Top'!AM3</f>
        <v>Lensing Options that reduce glare or source brightness.  List and Describe.</v>
      </c>
      <c r="AN3" s="83" t="str">
        <f>'Decorative Post-Top'!AN3</f>
        <v>Reduced Source Brightness Lens Option
Part #
(if available)</v>
      </c>
      <c r="AO3" s="83" t="str">
        <f>'Decorative Post-Top'!AO3</f>
        <v>Reduced Source Brightness Lens Lumen Reduction %</v>
      </c>
      <c r="AP3" s="83" t="str">
        <f>'Decorative Post-Top'!AP3</f>
        <v>Reduced Source Brightness Lens BUG Rating</v>
      </c>
      <c r="AQ3" s="83" t="str">
        <f>'Decorative Post-Top'!AQ3</f>
        <v>House Side Shield Available
(Y or N)</v>
      </c>
      <c r="AR3" s="83" t="str">
        <f>'Decorative Post-Top'!AR3</f>
        <v>Available IES Distribution Types</v>
      </c>
      <c r="AS3" s="83" t="str">
        <f>'Decorative Post-Top'!AS3</f>
        <v>CCT</v>
      </c>
      <c r="AT3" s="83" t="str">
        <f>'Decorative Post-Top'!AT3</f>
        <v>CCT Variation
(+ or -)</v>
      </c>
      <c r="AU3" s="83" t="str">
        <f>'Decorative Post-Top'!AU3</f>
        <v>2700K CCT Availability
(Y or N)</v>
      </c>
      <c r="AV3" s="83" t="str">
        <f>'Decorative Post-Top'!AV3</f>
        <v>3000K CCT Availability
(Y or N)</v>
      </c>
      <c r="AW3" s="83" t="str">
        <f>'Decorative Post-Top'!AW3</f>
        <v>3500K CCT Availability
(Y or N)</v>
      </c>
      <c r="AX3" s="83" t="str">
        <f>'Decorative Post-Top'!AX3</f>
        <v>4000K CCT Availability
(Y or N)</v>
      </c>
      <c r="AY3" s="83" t="str">
        <f>'Decorative Post-Top'!AY3</f>
        <v>Color Rendering Index
(CRI)</v>
      </c>
      <c r="AZ3" s="84" t="str">
        <f>'Decorative Post-Top'!AZ3</f>
        <v>System Watts</v>
      </c>
      <c r="BA3" s="84" t="str">
        <f>'Decorative Post-Top'!BA3</f>
        <v>IES LM-80 Test Duration (Hours)</v>
      </c>
      <c r="BB3" s="84" t="str">
        <f>'Decorative Post-Top'!BB3</f>
        <v>Depreciation % @ 43,800 Hours</v>
      </c>
      <c r="BC3" s="84" t="str">
        <f>'Decorative Post-Top'!BC3</f>
        <v>L70 Rated Life
(TM-21 Calculated Hours, NOT Reported)</v>
      </c>
      <c r="BD3" s="84" t="str">
        <f>'Decorative Post-Top'!BD3</f>
        <v>L80 Rated Life
(TM-21 Calculated Hours, NOT Reported)</v>
      </c>
      <c r="BE3" s="84" t="str">
        <f>'Decorative Post-Top'!BE3</f>
        <v>L90 Rated Life
(TM-21 Calculated Hours, NOT Reported)</v>
      </c>
      <c r="BF3" s="84" t="str">
        <f>'Decorative Post-Top'!BF3</f>
        <v>Driver Temperature Rating</v>
      </c>
      <c r="BG3" s="84" t="str">
        <f>'Decorative Post-Top'!BG3</f>
        <v>Driver 90% Survival Rated Life (Hours)</v>
      </c>
      <c r="BH3" s="84" t="str">
        <f>'Decorative Post-Top'!BH3</f>
        <v>Assumed Junction Temp C for Rated Life
&lt;&lt;&lt;</v>
      </c>
      <c r="BI3" s="83" t="s">
        <v>315</v>
      </c>
      <c r="BJ3" s="83" t="s">
        <v>316</v>
      </c>
      <c r="BK3" s="83" t="s">
        <v>317</v>
      </c>
      <c r="BL3" s="83" t="s">
        <v>318</v>
      </c>
      <c r="BM3" s="83" t="s">
        <v>319</v>
      </c>
      <c r="BN3" s="83" t="str">
        <f>'Decorative Post-Top'!BN3</f>
        <v>NEMA 7-Pin Receptacle (for NLC use) Part #</v>
      </c>
      <c r="BO3" s="83" t="str">
        <f>'Decorative Post-Top'!BO3</f>
        <v>NEMA 7-Pin Receptacle (for NLC use) D/N Cost Adder</v>
      </c>
      <c r="BP3" s="83" t="str">
        <f>'Decorative Post-Top'!BP3</f>
        <v>Photocell Tenon D/N Cost Adder</v>
      </c>
      <c r="BQ3" s="83" t="str">
        <f>'Decorative Post-Top'!BQ3</f>
        <v>Reduced Source Brightness Lens
D/N Cost
Adder</v>
      </c>
      <c r="BR3" s="83" t="str">
        <f>'Decorative Post-Top'!BR3</f>
        <v>House Side Shield D/N Cost Adder</v>
      </c>
      <c r="BS3" s="83" t="str">
        <f>'Decorative Post-Top'!BS3</f>
        <v>Upgraded Surge D/N Cost Adder</v>
      </c>
      <c r="BT3" s="83" t="str">
        <f>'Decorative Post-Top'!BT3</f>
        <v>Level 2 Vibration D/N Cost Adder</v>
      </c>
      <c r="BU3" s="83" t="str">
        <f>'Decorative Post-Top'!BU3</f>
        <v>Addressable Driver D/N Cost Adder (e.g. D4i)</v>
      </c>
      <c r="BV3" s="84" t="str">
        <f>'Decorative Post-Top'!BV3</f>
        <v>Standard Published Warranty
(Years)</v>
      </c>
      <c r="BW3" s="84" t="str">
        <f>'Decorative Post-Top'!BW3</f>
        <v>Maximum Extended Navy Yard Project Warranty @ No Cost Adder
(Years)</v>
      </c>
      <c r="BX3" s="84" t="str">
        <f>'Decorative Post-Top'!BX3</f>
        <v>Available Purchased Warranty Extension (Years)</v>
      </c>
      <c r="BY3" s="84" t="str">
        <f>'Decorative Post-Top'!BY3</f>
        <v>Available Purchased Warranty Extension D/N Unit Cost</v>
      </c>
      <c r="BZ3" s="84" t="str">
        <f>'Decorative Post-Top'!BZ3</f>
        <v>Time Sold in Market (Years)</v>
      </c>
      <c r="CA3" s="84" t="str">
        <f>'Decorative Post-Top'!CA3</f>
        <v>Typical Lead Time
(Weeks)</v>
      </c>
    </row>
    <row r="4" spans="1:79" s="91" customFormat="1" ht="30" customHeight="1" x14ac:dyDescent="0.5">
      <c r="A4" s="87" t="s">
        <v>206</v>
      </c>
      <c r="B4" s="88"/>
      <c r="C4" s="88"/>
      <c r="D4" s="88"/>
      <c r="E4" s="88"/>
      <c r="F4" s="88"/>
      <c r="G4" s="88"/>
      <c r="H4" s="88"/>
      <c r="I4" s="88"/>
      <c r="J4" s="88"/>
      <c r="K4" s="88"/>
      <c r="L4" s="88"/>
      <c r="M4" s="88"/>
      <c r="N4" s="88"/>
      <c r="O4" s="88"/>
      <c r="P4" s="88"/>
      <c r="Q4" s="89"/>
      <c r="R4" s="88"/>
      <c r="S4" s="88"/>
      <c r="T4" s="88"/>
      <c r="U4" s="88"/>
      <c r="V4" s="88"/>
      <c r="W4" s="88"/>
      <c r="X4" s="88"/>
      <c r="Y4" s="88"/>
      <c r="Z4" s="88"/>
      <c r="AA4" s="88"/>
      <c r="AB4" s="88"/>
      <c r="AC4" s="88"/>
      <c r="AD4" s="88"/>
      <c r="AE4" s="88"/>
      <c r="AF4" s="88"/>
      <c r="AG4" s="88"/>
      <c r="AH4" s="88"/>
      <c r="AI4" s="88"/>
      <c r="AJ4" s="88"/>
      <c r="AK4" s="88"/>
      <c r="AL4" s="88"/>
      <c r="AM4" s="88"/>
      <c r="AN4" s="88"/>
      <c r="AO4" s="90"/>
      <c r="AP4" s="114"/>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row>
    <row r="5" spans="1:79" ht="45" customHeight="1" x14ac:dyDescent="0.3">
      <c r="A5" s="92" t="s">
        <v>202</v>
      </c>
      <c r="B5" s="93" t="s">
        <v>203</v>
      </c>
      <c r="C5" s="92" t="s">
        <v>304</v>
      </c>
      <c r="D5" s="96">
        <v>27</v>
      </c>
      <c r="E5" s="96">
        <v>9000</v>
      </c>
      <c r="F5" s="96" t="s">
        <v>53</v>
      </c>
      <c r="G5" s="95" t="s">
        <v>54</v>
      </c>
      <c r="H5" s="95" t="s">
        <v>170</v>
      </c>
      <c r="I5" s="108" t="s">
        <v>224</v>
      </c>
      <c r="J5" s="95">
        <v>5</v>
      </c>
      <c r="K5" s="12"/>
      <c r="L5" s="12"/>
      <c r="M5" s="12"/>
      <c r="N5" s="12"/>
      <c r="O5" s="12"/>
      <c r="P5" s="12"/>
      <c r="Q5" s="32"/>
      <c r="R5" s="12"/>
      <c r="S5" s="12"/>
      <c r="T5" s="12"/>
      <c r="U5" s="14"/>
      <c r="V5" s="12"/>
      <c r="W5" s="12"/>
      <c r="X5" s="14"/>
      <c r="Y5" s="12"/>
      <c r="Z5" s="12"/>
      <c r="AA5" s="12"/>
      <c r="AB5" s="12"/>
      <c r="AC5" s="12"/>
      <c r="AD5" s="12"/>
      <c r="AE5" s="12"/>
      <c r="AF5" s="13"/>
      <c r="AG5" s="16"/>
      <c r="AH5" s="16"/>
      <c r="AI5" s="16"/>
      <c r="AJ5" s="16"/>
      <c r="AK5" s="16"/>
      <c r="AL5" s="16"/>
      <c r="AM5" s="16"/>
      <c r="AN5" s="16"/>
      <c r="AO5" s="17"/>
      <c r="AP5" s="19"/>
      <c r="AQ5" s="12"/>
      <c r="AR5" s="16"/>
      <c r="AS5" s="12"/>
      <c r="AT5" s="13"/>
      <c r="AU5" s="16"/>
      <c r="AV5" s="16"/>
      <c r="AW5" s="16"/>
      <c r="AX5" s="16"/>
      <c r="AY5" s="12"/>
      <c r="AZ5" s="12"/>
      <c r="BA5" s="16"/>
      <c r="BB5" s="17"/>
      <c r="BC5" s="16"/>
      <c r="BD5" s="16"/>
      <c r="BE5" s="16"/>
      <c r="BF5" s="18"/>
      <c r="BG5" s="19"/>
      <c r="BH5" s="12"/>
      <c r="BI5" s="12"/>
      <c r="BJ5" s="15"/>
      <c r="BK5" s="20"/>
      <c r="BL5" s="20"/>
      <c r="BM5" s="20"/>
      <c r="BN5" s="20"/>
      <c r="BO5" s="20"/>
      <c r="BP5" s="20"/>
      <c r="BQ5" s="20"/>
      <c r="BR5" s="20"/>
      <c r="BS5" s="20"/>
      <c r="BT5" s="20"/>
      <c r="BU5" s="20"/>
      <c r="BV5" s="12"/>
      <c r="BW5" s="12"/>
      <c r="BX5" s="12"/>
      <c r="BY5" s="20"/>
      <c r="BZ5" s="12"/>
      <c r="CA5" s="21"/>
    </row>
    <row r="6" spans="1:79" ht="45" customHeight="1" x14ac:dyDescent="0.3">
      <c r="A6" s="92" t="s">
        <v>201</v>
      </c>
      <c r="B6" s="93" t="s">
        <v>209</v>
      </c>
      <c r="C6" s="92" t="str">
        <f>C5</f>
        <v>See Pre-Response Meeting Presentation for League Island Park Existing Luminiare Style</v>
      </c>
      <c r="D6" s="96">
        <f>D5</f>
        <v>27</v>
      </c>
      <c r="E6" s="96">
        <v>11000</v>
      </c>
      <c r="F6" s="96" t="str">
        <f t="shared" ref="F6:J7" si="0">F5</f>
        <v>U0</v>
      </c>
      <c r="G6" s="95" t="str">
        <f t="shared" si="0"/>
        <v>0-10V</v>
      </c>
      <c r="H6" s="95" t="str">
        <f t="shared" si="0"/>
        <v>10kA</v>
      </c>
      <c r="I6" s="108" t="str">
        <f t="shared" si="0"/>
        <v>Pale Grey</v>
      </c>
      <c r="J6" s="95">
        <f t="shared" si="0"/>
        <v>5</v>
      </c>
      <c r="K6" s="12"/>
      <c r="L6" s="12"/>
      <c r="M6" s="12"/>
      <c r="N6" s="12"/>
      <c r="O6" s="12"/>
      <c r="P6" s="12"/>
      <c r="Q6" s="32"/>
      <c r="R6" s="12"/>
      <c r="S6" s="12"/>
      <c r="T6" s="12"/>
      <c r="U6" s="14"/>
      <c r="V6" s="12"/>
      <c r="W6" s="12"/>
      <c r="X6" s="14"/>
      <c r="Y6" s="12"/>
      <c r="Z6" s="12"/>
      <c r="AA6" s="12"/>
      <c r="AB6" s="12"/>
      <c r="AC6" s="12"/>
      <c r="AD6" s="12"/>
      <c r="AE6" s="12"/>
      <c r="AF6" s="13"/>
      <c r="AG6" s="16"/>
      <c r="AH6" s="16"/>
      <c r="AI6" s="16"/>
      <c r="AJ6" s="16"/>
      <c r="AK6" s="16"/>
      <c r="AL6" s="16"/>
      <c r="AM6" s="16"/>
      <c r="AN6" s="16"/>
      <c r="AO6" s="17"/>
      <c r="AP6" s="19"/>
      <c r="AQ6" s="12"/>
      <c r="AR6" s="16"/>
      <c r="AS6" s="12"/>
      <c r="AT6" s="13"/>
      <c r="AU6" s="16"/>
      <c r="AV6" s="16"/>
      <c r="AW6" s="16"/>
      <c r="AX6" s="16"/>
      <c r="AY6" s="12"/>
      <c r="AZ6" s="12"/>
      <c r="BA6" s="16"/>
      <c r="BB6" s="17"/>
      <c r="BC6" s="16"/>
      <c r="BD6" s="16"/>
      <c r="BE6" s="16"/>
      <c r="BF6" s="18"/>
      <c r="BG6" s="19"/>
      <c r="BH6" s="12"/>
      <c r="BI6" s="20"/>
      <c r="BJ6" s="15"/>
      <c r="BK6" s="20"/>
      <c r="BL6" s="20"/>
      <c r="BM6" s="20"/>
      <c r="BN6" s="20"/>
      <c r="BO6" s="20"/>
      <c r="BP6" s="20"/>
      <c r="BQ6" s="20"/>
      <c r="BR6" s="20"/>
      <c r="BS6" s="20"/>
      <c r="BT6" s="20"/>
      <c r="BU6" s="20"/>
      <c r="BV6" s="12"/>
      <c r="BW6" s="12"/>
      <c r="BX6" s="12"/>
      <c r="BY6" s="20"/>
      <c r="BZ6" s="12"/>
      <c r="CA6" s="21"/>
    </row>
    <row r="7" spans="1:79" ht="45" customHeight="1" x14ac:dyDescent="0.3">
      <c r="A7" s="92" t="s">
        <v>216</v>
      </c>
      <c r="B7" s="93" t="s">
        <v>305</v>
      </c>
      <c r="C7" s="92" t="str">
        <f>C6</f>
        <v>See Pre-Response Meeting Presentation for League Island Park Existing Luminiare Style</v>
      </c>
      <c r="D7" s="96">
        <f>D6</f>
        <v>27</v>
      </c>
      <c r="E7" s="96">
        <v>13000</v>
      </c>
      <c r="F7" s="96" t="str">
        <f t="shared" si="0"/>
        <v>U0</v>
      </c>
      <c r="G7" s="95" t="str">
        <f t="shared" si="0"/>
        <v>0-10V</v>
      </c>
      <c r="H7" s="95" t="str">
        <f t="shared" si="0"/>
        <v>10kA</v>
      </c>
      <c r="I7" s="108" t="str">
        <f t="shared" si="0"/>
        <v>Pale Grey</v>
      </c>
      <c r="J7" s="95">
        <f t="shared" si="0"/>
        <v>5</v>
      </c>
      <c r="K7" s="12"/>
      <c r="L7" s="12"/>
      <c r="M7" s="12"/>
      <c r="N7" s="12"/>
      <c r="O7" s="12"/>
      <c r="P7" s="12"/>
      <c r="Q7" s="32"/>
      <c r="R7" s="12"/>
      <c r="S7" s="12"/>
      <c r="T7" s="12"/>
      <c r="U7" s="14"/>
      <c r="V7" s="12"/>
      <c r="W7" s="12"/>
      <c r="X7" s="14"/>
      <c r="Y7" s="12"/>
      <c r="Z7" s="12"/>
      <c r="AA7" s="12"/>
      <c r="AB7" s="12"/>
      <c r="AC7" s="12"/>
      <c r="AD7" s="12"/>
      <c r="AE7" s="12"/>
      <c r="AF7" s="13"/>
      <c r="AG7" s="16"/>
      <c r="AH7" s="16"/>
      <c r="AI7" s="16"/>
      <c r="AJ7" s="16"/>
      <c r="AK7" s="16"/>
      <c r="AL7" s="16"/>
      <c r="AM7" s="16"/>
      <c r="AN7" s="16"/>
      <c r="AO7" s="17"/>
      <c r="AP7" s="19"/>
      <c r="AQ7" s="12"/>
      <c r="AR7" s="16"/>
      <c r="AS7" s="12"/>
      <c r="AT7" s="13"/>
      <c r="AU7" s="16"/>
      <c r="AV7" s="16"/>
      <c r="AW7" s="16"/>
      <c r="AX7" s="16"/>
      <c r="AY7" s="12"/>
      <c r="AZ7" s="12"/>
      <c r="BA7" s="16"/>
      <c r="BB7" s="17"/>
      <c r="BC7" s="16"/>
      <c r="BD7" s="16"/>
      <c r="BE7" s="16"/>
      <c r="BF7" s="18"/>
      <c r="BG7" s="19"/>
      <c r="BH7" s="12"/>
      <c r="BI7" s="20"/>
      <c r="BJ7" s="15"/>
      <c r="BK7" s="20"/>
      <c r="BL7" s="20"/>
      <c r="BM7" s="20"/>
      <c r="BN7" s="20"/>
      <c r="BO7" s="20"/>
      <c r="BP7" s="20"/>
      <c r="BQ7" s="20"/>
      <c r="BR7" s="20"/>
      <c r="BS7" s="20"/>
      <c r="BT7" s="20"/>
      <c r="BU7" s="20"/>
      <c r="BV7" s="12"/>
      <c r="BW7" s="12"/>
      <c r="BX7" s="12"/>
      <c r="BY7" s="20"/>
      <c r="BZ7" s="12"/>
      <c r="CA7" s="21"/>
    </row>
    <row r="8" spans="1:79" ht="45" customHeight="1" x14ac:dyDescent="0.3">
      <c r="A8" s="115" t="s">
        <v>213</v>
      </c>
      <c r="B8" s="116" t="s">
        <v>214</v>
      </c>
      <c r="C8" s="115" t="str">
        <f>C6</f>
        <v>See Pre-Response Meeting Presentation for League Island Park Existing Luminiare Style</v>
      </c>
      <c r="D8" s="117">
        <v>27</v>
      </c>
      <c r="E8" s="118" t="s">
        <v>146</v>
      </c>
      <c r="F8" s="118" t="s">
        <v>146</v>
      </c>
      <c r="G8" s="118" t="s">
        <v>146</v>
      </c>
      <c r="H8" s="118" t="s">
        <v>146</v>
      </c>
      <c r="I8" s="119" t="str">
        <f>I6</f>
        <v>Pale Grey</v>
      </c>
      <c r="J8" s="120">
        <v>5</v>
      </c>
      <c r="K8" s="22"/>
      <c r="L8" s="22"/>
      <c r="M8" s="22"/>
      <c r="N8" s="22"/>
      <c r="O8" s="22"/>
      <c r="P8" s="22"/>
      <c r="Q8" s="34"/>
      <c r="R8" s="22"/>
      <c r="S8" s="118" t="s">
        <v>146</v>
      </c>
      <c r="T8" s="22"/>
      <c r="U8" s="35"/>
      <c r="V8" s="118" t="s">
        <v>146</v>
      </c>
      <c r="W8" s="118" t="s">
        <v>146</v>
      </c>
      <c r="X8" s="118" t="s">
        <v>146</v>
      </c>
      <c r="Y8" s="118" t="s">
        <v>146</v>
      </c>
      <c r="Z8" s="118" t="s">
        <v>146</v>
      </c>
      <c r="AA8" s="118" t="s">
        <v>146</v>
      </c>
      <c r="AB8" s="118" t="s">
        <v>146</v>
      </c>
      <c r="AC8" s="118" t="s">
        <v>146</v>
      </c>
      <c r="AD8" s="118" t="s">
        <v>146</v>
      </c>
      <c r="AE8" s="118" t="s">
        <v>146</v>
      </c>
      <c r="AF8" s="118" t="s">
        <v>146</v>
      </c>
      <c r="AG8" s="118" t="s">
        <v>146</v>
      </c>
      <c r="AH8" s="118" t="s">
        <v>146</v>
      </c>
      <c r="AI8" s="118" t="s">
        <v>146</v>
      </c>
      <c r="AJ8" s="118" t="s">
        <v>146</v>
      </c>
      <c r="AK8" s="118" t="s">
        <v>146</v>
      </c>
      <c r="AL8" s="118" t="s">
        <v>146</v>
      </c>
      <c r="AM8" s="118" t="s">
        <v>146</v>
      </c>
      <c r="AN8" s="118" t="s">
        <v>146</v>
      </c>
      <c r="AO8" s="118" t="s">
        <v>146</v>
      </c>
      <c r="AP8" s="118" t="s">
        <v>146</v>
      </c>
      <c r="AQ8" s="118" t="s">
        <v>146</v>
      </c>
      <c r="AR8" s="118" t="s">
        <v>146</v>
      </c>
      <c r="AS8" s="118" t="s">
        <v>146</v>
      </c>
      <c r="AT8" s="118" t="s">
        <v>146</v>
      </c>
      <c r="AU8" s="118" t="s">
        <v>146</v>
      </c>
      <c r="AV8" s="118" t="s">
        <v>146</v>
      </c>
      <c r="AW8" s="118" t="s">
        <v>146</v>
      </c>
      <c r="AX8" s="118" t="s">
        <v>146</v>
      </c>
      <c r="AY8" s="118" t="s">
        <v>146</v>
      </c>
      <c r="AZ8" s="118" t="s">
        <v>146</v>
      </c>
      <c r="BA8" s="118" t="s">
        <v>146</v>
      </c>
      <c r="BB8" s="118" t="s">
        <v>146</v>
      </c>
      <c r="BC8" s="118" t="s">
        <v>146</v>
      </c>
      <c r="BD8" s="118" t="s">
        <v>146</v>
      </c>
      <c r="BE8" s="118" t="s">
        <v>146</v>
      </c>
      <c r="BF8" s="118" t="s">
        <v>146</v>
      </c>
      <c r="BG8" s="118" t="s">
        <v>146</v>
      </c>
      <c r="BH8" s="118" t="s">
        <v>146</v>
      </c>
      <c r="BI8" s="27"/>
      <c r="BJ8" s="36"/>
      <c r="BK8" s="27"/>
      <c r="BL8" s="27"/>
      <c r="BM8" s="27"/>
      <c r="BN8" s="118" t="s">
        <v>146</v>
      </c>
      <c r="BO8" s="118" t="s">
        <v>146</v>
      </c>
      <c r="BP8" s="118" t="s">
        <v>146</v>
      </c>
      <c r="BQ8" s="118" t="s">
        <v>146</v>
      </c>
      <c r="BR8" s="118" t="s">
        <v>146</v>
      </c>
      <c r="BS8" s="118" t="s">
        <v>146</v>
      </c>
      <c r="BT8" s="118" t="s">
        <v>146</v>
      </c>
      <c r="BU8" s="118" t="s">
        <v>146</v>
      </c>
      <c r="BV8" s="22"/>
      <c r="BW8" s="22"/>
      <c r="BX8" s="22"/>
      <c r="BY8" s="27"/>
      <c r="BZ8" s="22"/>
      <c r="CA8" s="37"/>
    </row>
    <row r="9" spans="1:79" s="91" customFormat="1" ht="30" customHeight="1" x14ac:dyDescent="0.5">
      <c r="A9" s="104" t="s">
        <v>204</v>
      </c>
      <c r="B9" s="105"/>
      <c r="C9" s="105"/>
      <c r="D9" s="105"/>
      <c r="E9" s="105"/>
      <c r="F9" s="105"/>
      <c r="G9" s="105"/>
      <c r="H9" s="105"/>
      <c r="I9" s="105"/>
      <c r="J9" s="105"/>
      <c r="K9" s="105"/>
      <c r="L9" s="105"/>
      <c r="M9" s="105"/>
      <c r="N9" s="105"/>
      <c r="O9" s="105"/>
      <c r="P9" s="105"/>
      <c r="Q9" s="106"/>
      <c r="R9" s="105"/>
      <c r="S9" s="105"/>
      <c r="T9" s="105"/>
      <c r="U9" s="105"/>
      <c r="V9" s="105"/>
      <c r="W9" s="105"/>
      <c r="X9" s="105"/>
      <c r="Y9" s="105"/>
      <c r="Z9" s="105"/>
      <c r="AA9" s="105"/>
      <c r="AB9" s="105"/>
      <c r="AC9" s="105"/>
      <c r="AD9" s="105"/>
      <c r="AE9" s="105"/>
      <c r="AF9" s="105"/>
      <c r="AG9" s="105"/>
      <c r="AH9" s="105"/>
      <c r="AI9" s="105"/>
      <c r="AJ9" s="105"/>
      <c r="AK9" s="105"/>
      <c r="AL9" s="105"/>
      <c r="AM9" s="105"/>
      <c r="AN9" s="105"/>
      <c r="AO9" s="107"/>
      <c r="AP9" s="121"/>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22"/>
    </row>
    <row r="10" spans="1:79" ht="45" customHeight="1" x14ac:dyDescent="0.3">
      <c r="A10" s="123" t="str">
        <f>A5</f>
        <v>PD-9L-T3-3K</v>
      </c>
      <c r="B10" s="123" t="str">
        <f>B5</f>
        <v>Decorative Pendant Luminaire, 9,000 Lumen, Type 3, 3000K, No Lens, Universal 120-277V, No Photocell, Pale Grey Finish, Side Mount Adapter</v>
      </c>
      <c r="C10" s="123" t="str">
        <f>C5</f>
        <v>See Pre-Response Meeting Presentation for League Island Park Existing Luminiare Style</v>
      </c>
      <c r="D10" s="124">
        <f>D5</f>
        <v>27</v>
      </c>
      <c r="E10" s="124">
        <f>E5</f>
        <v>9000</v>
      </c>
      <c r="F10" s="124" t="str">
        <f>F5</f>
        <v>U0</v>
      </c>
      <c r="G10" s="125" t="str">
        <f>G5</f>
        <v>0-10V</v>
      </c>
      <c r="H10" s="125" t="str">
        <f>H5</f>
        <v>10kA</v>
      </c>
      <c r="I10" s="126" t="str">
        <f>I5</f>
        <v>Pale Grey</v>
      </c>
      <c r="J10" s="125">
        <v>5</v>
      </c>
      <c r="K10" s="12"/>
      <c r="L10" s="12"/>
      <c r="M10" s="12"/>
      <c r="N10" s="12"/>
      <c r="O10" s="12"/>
      <c r="P10" s="12"/>
      <c r="Q10" s="32"/>
      <c r="R10" s="12"/>
      <c r="S10" s="12"/>
      <c r="T10" s="12"/>
      <c r="U10" s="14"/>
      <c r="V10" s="12"/>
      <c r="W10" s="12"/>
      <c r="X10" s="14"/>
      <c r="Y10" s="12"/>
      <c r="Z10" s="12"/>
      <c r="AA10" s="12"/>
      <c r="AB10" s="12"/>
      <c r="AC10" s="12"/>
      <c r="AD10" s="12"/>
      <c r="AE10" s="12"/>
      <c r="AF10" s="13"/>
      <c r="AG10" s="16"/>
      <c r="AH10" s="16"/>
      <c r="AI10" s="16"/>
      <c r="AJ10" s="16"/>
      <c r="AK10" s="16"/>
      <c r="AL10" s="16"/>
      <c r="AM10" s="16"/>
      <c r="AN10" s="16"/>
      <c r="AO10" s="17"/>
      <c r="AP10" s="19"/>
      <c r="AQ10" s="12"/>
      <c r="AR10" s="16"/>
      <c r="AS10" s="12"/>
      <c r="AT10" s="13"/>
      <c r="AU10" s="16"/>
      <c r="AV10" s="16"/>
      <c r="AW10" s="16"/>
      <c r="AX10" s="16"/>
      <c r="AY10" s="12"/>
      <c r="AZ10" s="12"/>
      <c r="BA10" s="16"/>
      <c r="BB10" s="17"/>
      <c r="BC10" s="16"/>
      <c r="BD10" s="16"/>
      <c r="BE10" s="16"/>
      <c r="BF10" s="18"/>
      <c r="BG10" s="19"/>
      <c r="BH10" s="12"/>
      <c r="BI10" s="12"/>
      <c r="BJ10" s="15"/>
      <c r="BK10" s="20"/>
      <c r="BL10" s="20"/>
      <c r="BM10" s="20"/>
      <c r="BN10" s="20"/>
      <c r="BO10" s="20"/>
      <c r="BP10" s="20"/>
      <c r="BQ10" s="20"/>
      <c r="BR10" s="20"/>
      <c r="BS10" s="20"/>
      <c r="BT10" s="20"/>
      <c r="BU10" s="20"/>
      <c r="BV10" s="12"/>
      <c r="BW10" s="12"/>
      <c r="BX10" s="12"/>
      <c r="BY10" s="20"/>
      <c r="BZ10" s="12"/>
      <c r="CA10" s="21"/>
    </row>
    <row r="11" spans="1:79" ht="45" customHeight="1" x14ac:dyDescent="0.3">
      <c r="A11" s="92" t="str">
        <f>A6</f>
        <v>PD-11L-T3-3K</v>
      </c>
      <c r="B11" s="92" t="str">
        <f>B6</f>
        <v>Decorative Pendant Luminaire, 11,000 Lumen, Type 3, 3000K, No Lens, Universal 120-277V, No Photocell, Pale Grey Finish, Side Mount Adapter</v>
      </c>
      <c r="C11" s="92" t="str">
        <f t="shared" ref="C11:D12" si="1">C10</f>
        <v>See Pre-Response Meeting Presentation for League Island Park Existing Luminiare Style</v>
      </c>
      <c r="D11" s="96">
        <f t="shared" si="1"/>
        <v>27</v>
      </c>
      <c r="E11" s="96">
        <f>E6</f>
        <v>11000</v>
      </c>
      <c r="F11" s="96" t="str">
        <f>F6</f>
        <v>U0</v>
      </c>
      <c r="G11" s="95" t="str">
        <f>G6</f>
        <v>0-10V</v>
      </c>
      <c r="H11" s="95" t="str">
        <f>H6</f>
        <v>10kA</v>
      </c>
      <c r="I11" s="97" t="str">
        <f>I6</f>
        <v>Pale Grey</v>
      </c>
      <c r="J11" s="95">
        <f t="shared" ref="J11" si="2">J10</f>
        <v>5</v>
      </c>
      <c r="K11" s="12"/>
      <c r="L11" s="12"/>
      <c r="M11" s="12"/>
      <c r="N11" s="12"/>
      <c r="O11" s="12"/>
      <c r="P11" s="12"/>
      <c r="Q11" s="32"/>
      <c r="R11" s="12"/>
      <c r="S11" s="12"/>
      <c r="T11" s="12"/>
      <c r="U11" s="14"/>
      <c r="V11" s="12"/>
      <c r="W11" s="12"/>
      <c r="X11" s="14"/>
      <c r="Y11" s="12"/>
      <c r="Z11" s="12"/>
      <c r="AA11" s="12"/>
      <c r="AB11" s="12"/>
      <c r="AC11" s="12"/>
      <c r="AD11" s="12"/>
      <c r="AE11" s="12"/>
      <c r="AF11" s="13"/>
      <c r="AG11" s="16"/>
      <c r="AH11" s="16"/>
      <c r="AI11" s="16"/>
      <c r="AJ11" s="16"/>
      <c r="AK11" s="16"/>
      <c r="AL11" s="16"/>
      <c r="AM11" s="16"/>
      <c r="AN11" s="16"/>
      <c r="AO11" s="17"/>
      <c r="AP11" s="19"/>
      <c r="AQ11" s="12"/>
      <c r="AR11" s="16"/>
      <c r="AS11" s="12"/>
      <c r="AT11" s="13"/>
      <c r="AU11" s="16"/>
      <c r="AV11" s="16"/>
      <c r="AW11" s="16"/>
      <c r="AX11" s="16"/>
      <c r="AY11" s="12"/>
      <c r="AZ11" s="12"/>
      <c r="BA11" s="16"/>
      <c r="BB11" s="17"/>
      <c r="BC11" s="16"/>
      <c r="BD11" s="16"/>
      <c r="BE11" s="16"/>
      <c r="BF11" s="18"/>
      <c r="BG11" s="19"/>
      <c r="BH11" s="12"/>
      <c r="BI11" s="20"/>
      <c r="BJ11" s="15"/>
      <c r="BK11" s="20"/>
      <c r="BL11" s="20"/>
      <c r="BM11" s="20"/>
      <c r="BN11" s="20"/>
      <c r="BO11" s="20"/>
      <c r="BP11" s="20"/>
      <c r="BQ11" s="20"/>
      <c r="BR11" s="20"/>
      <c r="BS11" s="20"/>
      <c r="BT11" s="20"/>
      <c r="BU11" s="20"/>
      <c r="BV11" s="12"/>
      <c r="BW11" s="12"/>
      <c r="BX11" s="12"/>
      <c r="BY11" s="20"/>
      <c r="BZ11" s="12"/>
      <c r="CA11" s="21"/>
    </row>
    <row r="12" spans="1:79" ht="45" customHeight="1" x14ac:dyDescent="0.3">
      <c r="A12" s="92" t="str">
        <f>A7</f>
        <v>PD-13L-T3-3K</v>
      </c>
      <c r="B12" s="92" t="str">
        <f>B7</f>
        <v>Decorative Pendant Luminaire, 13,000 Lumen, Type 3, 3000K, No Lens, Universal 120-277V, No Photocell, Pale Grey Finish, Side Mount Adapter</v>
      </c>
      <c r="C12" s="92" t="str">
        <f t="shared" si="1"/>
        <v>See Pre-Response Meeting Presentation for League Island Park Existing Luminiare Style</v>
      </c>
      <c r="D12" s="96">
        <f t="shared" si="1"/>
        <v>27</v>
      </c>
      <c r="E12" s="96">
        <f>E7</f>
        <v>13000</v>
      </c>
      <c r="F12" s="96" t="str">
        <f>F7</f>
        <v>U0</v>
      </c>
      <c r="G12" s="95" t="str">
        <f>G7</f>
        <v>0-10V</v>
      </c>
      <c r="H12" s="95" t="str">
        <f>H7</f>
        <v>10kA</v>
      </c>
      <c r="I12" s="97" t="str">
        <f>I7</f>
        <v>Pale Grey</v>
      </c>
      <c r="J12" s="95">
        <f t="shared" ref="J12" si="3">J11</f>
        <v>5</v>
      </c>
      <c r="K12" s="12"/>
      <c r="L12" s="12"/>
      <c r="M12" s="12"/>
      <c r="N12" s="12"/>
      <c r="O12" s="12"/>
      <c r="P12" s="12"/>
      <c r="Q12" s="32"/>
      <c r="R12" s="12"/>
      <c r="S12" s="12"/>
      <c r="T12" s="12"/>
      <c r="U12" s="14"/>
      <c r="V12" s="12"/>
      <c r="W12" s="12"/>
      <c r="X12" s="14"/>
      <c r="Y12" s="12"/>
      <c r="Z12" s="12"/>
      <c r="AA12" s="12"/>
      <c r="AB12" s="12"/>
      <c r="AC12" s="12"/>
      <c r="AD12" s="12"/>
      <c r="AE12" s="12"/>
      <c r="AF12" s="13"/>
      <c r="AG12" s="16"/>
      <c r="AH12" s="16"/>
      <c r="AI12" s="16"/>
      <c r="AJ12" s="16"/>
      <c r="AK12" s="16"/>
      <c r="AL12" s="16"/>
      <c r="AM12" s="16"/>
      <c r="AN12" s="16"/>
      <c r="AO12" s="17"/>
      <c r="AP12" s="19"/>
      <c r="AQ12" s="12"/>
      <c r="AR12" s="16"/>
      <c r="AS12" s="12"/>
      <c r="AT12" s="13"/>
      <c r="AU12" s="16"/>
      <c r="AV12" s="16"/>
      <c r="AW12" s="16"/>
      <c r="AX12" s="16"/>
      <c r="AY12" s="12"/>
      <c r="AZ12" s="12"/>
      <c r="BA12" s="16"/>
      <c r="BB12" s="17"/>
      <c r="BC12" s="16"/>
      <c r="BD12" s="16"/>
      <c r="BE12" s="16"/>
      <c r="BF12" s="18"/>
      <c r="BG12" s="19"/>
      <c r="BH12" s="12"/>
      <c r="BI12" s="20"/>
      <c r="BJ12" s="15"/>
      <c r="BK12" s="20"/>
      <c r="BL12" s="20"/>
      <c r="BM12" s="20"/>
      <c r="BN12" s="20"/>
      <c r="BO12" s="20"/>
      <c r="BP12" s="20"/>
      <c r="BQ12" s="20"/>
      <c r="BR12" s="20"/>
      <c r="BS12" s="20"/>
      <c r="BT12" s="20"/>
      <c r="BU12" s="20"/>
      <c r="BV12" s="12"/>
      <c r="BW12" s="12"/>
      <c r="BX12" s="12"/>
      <c r="BY12" s="20"/>
      <c r="BZ12" s="12"/>
      <c r="CA12" s="21"/>
    </row>
    <row r="13" spans="1:79" ht="45" customHeight="1" x14ac:dyDescent="0.3">
      <c r="A13" s="115" t="str">
        <f>A8</f>
        <v>PD-ARM-1.5</v>
      </c>
      <c r="B13" s="115" t="str">
        <f>B8</f>
        <v>Straight Arm, 1.5', Pale Grey</v>
      </c>
      <c r="C13" s="115" t="str">
        <f>C8</f>
        <v>See Pre-Response Meeting Presentation for League Island Park Existing Luminiare Style</v>
      </c>
      <c r="D13" s="117">
        <f t="shared" ref="D13" si="4">D11</f>
        <v>27</v>
      </c>
      <c r="E13" s="118" t="str">
        <f>E8</f>
        <v>N/A</v>
      </c>
      <c r="F13" s="118" t="str">
        <f>F8</f>
        <v>N/A</v>
      </c>
      <c r="G13" s="118" t="str">
        <f>G8</f>
        <v>N/A</v>
      </c>
      <c r="H13" s="118" t="str">
        <f>H8</f>
        <v>N/A</v>
      </c>
      <c r="I13" s="119" t="str">
        <f>I8</f>
        <v>Pale Grey</v>
      </c>
      <c r="J13" s="120">
        <v>5</v>
      </c>
      <c r="K13" s="22"/>
      <c r="L13" s="22"/>
      <c r="M13" s="22"/>
      <c r="N13" s="22"/>
      <c r="O13" s="22"/>
      <c r="P13" s="22"/>
      <c r="Q13" s="34"/>
      <c r="R13" s="22"/>
      <c r="S13" s="118" t="s">
        <v>146</v>
      </c>
      <c r="T13" s="22"/>
      <c r="U13" s="35"/>
      <c r="V13" s="118" t="s">
        <v>146</v>
      </c>
      <c r="W13" s="118" t="s">
        <v>146</v>
      </c>
      <c r="X13" s="118" t="s">
        <v>146</v>
      </c>
      <c r="Y13" s="118" t="s">
        <v>146</v>
      </c>
      <c r="Z13" s="118" t="s">
        <v>146</v>
      </c>
      <c r="AA13" s="118" t="s">
        <v>146</v>
      </c>
      <c r="AB13" s="118" t="s">
        <v>146</v>
      </c>
      <c r="AC13" s="118" t="s">
        <v>146</v>
      </c>
      <c r="AD13" s="118" t="s">
        <v>146</v>
      </c>
      <c r="AE13" s="118" t="s">
        <v>146</v>
      </c>
      <c r="AF13" s="118" t="s">
        <v>146</v>
      </c>
      <c r="AG13" s="118" t="s">
        <v>146</v>
      </c>
      <c r="AH13" s="118" t="s">
        <v>146</v>
      </c>
      <c r="AI13" s="118" t="s">
        <v>146</v>
      </c>
      <c r="AJ13" s="118" t="s">
        <v>146</v>
      </c>
      <c r="AK13" s="118" t="s">
        <v>146</v>
      </c>
      <c r="AL13" s="118" t="s">
        <v>146</v>
      </c>
      <c r="AM13" s="118" t="s">
        <v>146</v>
      </c>
      <c r="AN13" s="118" t="s">
        <v>146</v>
      </c>
      <c r="AO13" s="118" t="s">
        <v>146</v>
      </c>
      <c r="AP13" s="118" t="s">
        <v>146</v>
      </c>
      <c r="AQ13" s="118" t="s">
        <v>146</v>
      </c>
      <c r="AR13" s="118" t="s">
        <v>146</v>
      </c>
      <c r="AS13" s="118" t="s">
        <v>146</v>
      </c>
      <c r="AT13" s="118" t="s">
        <v>146</v>
      </c>
      <c r="AU13" s="118" t="s">
        <v>146</v>
      </c>
      <c r="AV13" s="118" t="s">
        <v>146</v>
      </c>
      <c r="AW13" s="118" t="s">
        <v>146</v>
      </c>
      <c r="AX13" s="118" t="s">
        <v>146</v>
      </c>
      <c r="AY13" s="118" t="s">
        <v>146</v>
      </c>
      <c r="AZ13" s="118" t="s">
        <v>146</v>
      </c>
      <c r="BA13" s="118" t="s">
        <v>146</v>
      </c>
      <c r="BB13" s="118" t="s">
        <v>146</v>
      </c>
      <c r="BC13" s="118" t="s">
        <v>146</v>
      </c>
      <c r="BD13" s="118" t="s">
        <v>146</v>
      </c>
      <c r="BE13" s="118" t="s">
        <v>146</v>
      </c>
      <c r="BF13" s="118" t="s">
        <v>146</v>
      </c>
      <c r="BG13" s="118" t="s">
        <v>146</v>
      </c>
      <c r="BH13" s="118" t="s">
        <v>146</v>
      </c>
      <c r="BI13" s="27"/>
      <c r="BJ13" s="36"/>
      <c r="BK13" s="27"/>
      <c r="BL13" s="27"/>
      <c r="BM13" s="27"/>
      <c r="BN13" s="118" t="s">
        <v>146</v>
      </c>
      <c r="BO13" s="118" t="s">
        <v>146</v>
      </c>
      <c r="BP13" s="118" t="s">
        <v>146</v>
      </c>
      <c r="BQ13" s="118" t="s">
        <v>146</v>
      </c>
      <c r="BR13" s="118" t="s">
        <v>146</v>
      </c>
      <c r="BS13" s="118" t="s">
        <v>146</v>
      </c>
      <c r="BT13" s="118" t="s">
        <v>146</v>
      </c>
      <c r="BU13" s="118" t="s">
        <v>146</v>
      </c>
      <c r="BV13" s="22"/>
      <c r="BW13" s="22"/>
      <c r="BX13" s="22"/>
      <c r="BY13" s="27"/>
      <c r="BZ13" s="22"/>
      <c r="CA13" s="37"/>
    </row>
    <row r="14" spans="1:79" s="91" customFormat="1" ht="30" customHeight="1" x14ac:dyDescent="0.5">
      <c r="A14" s="127" t="s">
        <v>205</v>
      </c>
      <c r="B14" s="128"/>
      <c r="C14" s="128"/>
      <c r="D14" s="128"/>
      <c r="E14" s="128"/>
      <c r="F14" s="128"/>
      <c r="G14" s="128"/>
      <c r="H14" s="128"/>
      <c r="I14" s="128"/>
      <c r="J14" s="128"/>
      <c r="K14" s="128"/>
      <c r="L14" s="128"/>
      <c r="M14" s="128"/>
      <c r="N14" s="128"/>
      <c r="O14" s="128"/>
      <c r="P14" s="128"/>
      <c r="Q14" s="129"/>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30"/>
      <c r="AP14" s="131"/>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32"/>
    </row>
    <row r="15" spans="1:79" ht="45" customHeight="1" x14ac:dyDescent="0.3">
      <c r="A15" s="123" t="str">
        <f>A10</f>
        <v>PD-9L-T3-3K</v>
      </c>
      <c r="B15" s="123" t="str">
        <f>B10</f>
        <v>Decorative Pendant Luminaire, 9,000 Lumen, Type 3, 3000K, No Lens, Universal 120-277V, No Photocell, Pale Grey Finish, Side Mount Adapter</v>
      </c>
      <c r="C15" s="123" t="str">
        <f>C10</f>
        <v>See Pre-Response Meeting Presentation for League Island Park Existing Luminiare Style</v>
      </c>
      <c r="D15" s="124">
        <f>D10</f>
        <v>27</v>
      </c>
      <c r="E15" s="124">
        <f>E10</f>
        <v>9000</v>
      </c>
      <c r="F15" s="124" t="str">
        <f>F10</f>
        <v>U0</v>
      </c>
      <c r="G15" s="125" t="str">
        <f>G10</f>
        <v>0-10V</v>
      </c>
      <c r="H15" s="125" t="str">
        <f>H10</f>
        <v>10kA</v>
      </c>
      <c r="I15" s="126" t="str">
        <f>I10</f>
        <v>Pale Grey</v>
      </c>
      <c r="J15" s="125">
        <v>5</v>
      </c>
      <c r="K15" s="12"/>
      <c r="L15" s="12"/>
      <c r="M15" s="12"/>
      <c r="N15" s="12"/>
      <c r="O15" s="12"/>
      <c r="P15" s="12"/>
      <c r="Q15" s="32"/>
      <c r="R15" s="12"/>
      <c r="S15" s="12"/>
      <c r="T15" s="12"/>
      <c r="U15" s="14"/>
      <c r="V15" s="12"/>
      <c r="W15" s="12"/>
      <c r="X15" s="14"/>
      <c r="Y15" s="12"/>
      <c r="Z15" s="12"/>
      <c r="AA15" s="12"/>
      <c r="AB15" s="12"/>
      <c r="AC15" s="12"/>
      <c r="AD15" s="12"/>
      <c r="AE15" s="12"/>
      <c r="AF15" s="13"/>
      <c r="AG15" s="16"/>
      <c r="AH15" s="16"/>
      <c r="AI15" s="16"/>
      <c r="AJ15" s="16"/>
      <c r="AK15" s="16"/>
      <c r="AL15" s="16"/>
      <c r="AM15" s="16"/>
      <c r="AN15" s="16"/>
      <c r="AO15" s="17"/>
      <c r="AP15" s="19"/>
      <c r="AQ15" s="12"/>
      <c r="AR15" s="16"/>
      <c r="AS15" s="12"/>
      <c r="AT15" s="13"/>
      <c r="AU15" s="16"/>
      <c r="AV15" s="16"/>
      <c r="AW15" s="16"/>
      <c r="AX15" s="16"/>
      <c r="AY15" s="12"/>
      <c r="AZ15" s="12"/>
      <c r="BA15" s="16"/>
      <c r="BB15" s="17"/>
      <c r="BC15" s="16"/>
      <c r="BD15" s="16"/>
      <c r="BE15" s="16"/>
      <c r="BF15" s="18"/>
      <c r="BG15" s="19"/>
      <c r="BH15" s="12"/>
      <c r="BI15" s="12"/>
      <c r="BJ15" s="15"/>
      <c r="BK15" s="20"/>
      <c r="BL15" s="20"/>
      <c r="BM15" s="20"/>
      <c r="BN15" s="20"/>
      <c r="BO15" s="20"/>
      <c r="BP15" s="20"/>
      <c r="BQ15" s="20"/>
      <c r="BR15" s="20"/>
      <c r="BS15" s="20"/>
      <c r="BT15" s="20"/>
      <c r="BU15" s="20"/>
      <c r="BV15" s="12"/>
      <c r="BW15" s="12"/>
      <c r="BX15" s="12"/>
      <c r="BY15" s="20"/>
      <c r="BZ15" s="12"/>
      <c r="CA15" s="21"/>
    </row>
    <row r="16" spans="1:79" ht="45" customHeight="1" x14ac:dyDescent="0.3">
      <c r="A16" s="92" t="str">
        <f>A11</f>
        <v>PD-11L-T3-3K</v>
      </c>
      <c r="B16" s="92" t="str">
        <f>B11</f>
        <v>Decorative Pendant Luminaire, 11,000 Lumen, Type 3, 3000K, No Lens, Universal 120-277V, No Photocell, Pale Grey Finish, Side Mount Adapter</v>
      </c>
      <c r="C16" s="92" t="str">
        <f t="shared" ref="C16:C17" si="5">C15</f>
        <v>See Pre-Response Meeting Presentation for League Island Park Existing Luminiare Style</v>
      </c>
      <c r="D16" s="96">
        <f t="shared" ref="D16:D17" si="6">D15</f>
        <v>27</v>
      </c>
      <c r="E16" s="96">
        <f>E11</f>
        <v>11000</v>
      </c>
      <c r="F16" s="96" t="str">
        <f>F11</f>
        <v>U0</v>
      </c>
      <c r="G16" s="95" t="str">
        <f>G11</f>
        <v>0-10V</v>
      </c>
      <c r="H16" s="95" t="str">
        <f>H11</f>
        <v>10kA</v>
      </c>
      <c r="I16" s="97" t="str">
        <f>I11</f>
        <v>Pale Grey</v>
      </c>
      <c r="J16" s="95">
        <f t="shared" ref="J16" si="7">J15</f>
        <v>5</v>
      </c>
      <c r="K16" s="12"/>
      <c r="L16" s="12"/>
      <c r="M16" s="12"/>
      <c r="N16" s="12"/>
      <c r="O16" s="12"/>
      <c r="P16" s="12"/>
      <c r="Q16" s="32"/>
      <c r="R16" s="12"/>
      <c r="S16" s="12"/>
      <c r="T16" s="12"/>
      <c r="U16" s="14"/>
      <c r="V16" s="12"/>
      <c r="W16" s="12"/>
      <c r="X16" s="14"/>
      <c r="Y16" s="12"/>
      <c r="Z16" s="12"/>
      <c r="AA16" s="12"/>
      <c r="AB16" s="12"/>
      <c r="AC16" s="12"/>
      <c r="AD16" s="12"/>
      <c r="AE16" s="12"/>
      <c r="AF16" s="13"/>
      <c r="AG16" s="16"/>
      <c r="AH16" s="16"/>
      <c r="AI16" s="16"/>
      <c r="AJ16" s="16"/>
      <c r="AK16" s="16"/>
      <c r="AL16" s="16"/>
      <c r="AM16" s="16"/>
      <c r="AN16" s="16"/>
      <c r="AO16" s="17"/>
      <c r="AP16" s="19"/>
      <c r="AQ16" s="12"/>
      <c r="AR16" s="16"/>
      <c r="AS16" s="12"/>
      <c r="AT16" s="13"/>
      <c r="AU16" s="16"/>
      <c r="AV16" s="16"/>
      <c r="AW16" s="16"/>
      <c r="AX16" s="16"/>
      <c r="AY16" s="12"/>
      <c r="AZ16" s="12"/>
      <c r="BA16" s="16"/>
      <c r="BB16" s="17"/>
      <c r="BC16" s="16"/>
      <c r="BD16" s="16"/>
      <c r="BE16" s="16"/>
      <c r="BF16" s="18"/>
      <c r="BG16" s="19"/>
      <c r="BH16" s="12"/>
      <c r="BI16" s="20"/>
      <c r="BJ16" s="15"/>
      <c r="BK16" s="20"/>
      <c r="BL16" s="20"/>
      <c r="BM16" s="20"/>
      <c r="BN16" s="20"/>
      <c r="BO16" s="20"/>
      <c r="BP16" s="20"/>
      <c r="BQ16" s="20"/>
      <c r="BR16" s="20"/>
      <c r="BS16" s="20"/>
      <c r="BT16" s="20"/>
      <c r="BU16" s="20"/>
      <c r="BV16" s="12"/>
      <c r="BW16" s="12"/>
      <c r="BX16" s="12"/>
      <c r="BY16" s="20"/>
      <c r="BZ16" s="12"/>
      <c r="CA16" s="21"/>
    </row>
    <row r="17" spans="1:79" ht="45" customHeight="1" x14ac:dyDescent="0.3">
      <c r="A17" s="92" t="str">
        <f>A12</f>
        <v>PD-13L-T3-3K</v>
      </c>
      <c r="B17" s="92" t="str">
        <f>B12</f>
        <v>Decorative Pendant Luminaire, 13,000 Lumen, Type 3, 3000K, No Lens, Universal 120-277V, No Photocell, Pale Grey Finish, Side Mount Adapter</v>
      </c>
      <c r="C17" s="92" t="str">
        <f t="shared" si="5"/>
        <v>See Pre-Response Meeting Presentation for League Island Park Existing Luminiare Style</v>
      </c>
      <c r="D17" s="96">
        <f t="shared" si="6"/>
        <v>27</v>
      </c>
      <c r="E17" s="96">
        <f>E12</f>
        <v>13000</v>
      </c>
      <c r="F17" s="96" t="str">
        <f>F12</f>
        <v>U0</v>
      </c>
      <c r="G17" s="95" t="str">
        <f>G12</f>
        <v>0-10V</v>
      </c>
      <c r="H17" s="95" t="str">
        <f>H12</f>
        <v>10kA</v>
      </c>
      <c r="I17" s="97" t="str">
        <f>I12</f>
        <v>Pale Grey</v>
      </c>
      <c r="J17" s="95">
        <f t="shared" ref="J17" si="8">J16</f>
        <v>5</v>
      </c>
      <c r="K17" s="12"/>
      <c r="L17" s="12"/>
      <c r="M17" s="12"/>
      <c r="N17" s="12"/>
      <c r="O17" s="12"/>
      <c r="P17" s="12"/>
      <c r="Q17" s="32"/>
      <c r="R17" s="12"/>
      <c r="S17" s="12"/>
      <c r="T17" s="12"/>
      <c r="U17" s="14"/>
      <c r="V17" s="12"/>
      <c r="W17" s="12"/>
      <c r="X17" s="14"/>
      <c r="Y17" s="12"/>
      <c r="Z17" s="12"/>
      <c r="AA17" s="12"/>
      <c r="AB17" s="12"/>
      <c r="AC17" s="12"/>
      <c r="AD17" s="12"/>
      <c r="AE17" s="12"/>
      <c r="AF17" s="13"/>
      <c r="AG17" s="16"/>
      <c r="AH17" s="16"/>
      <c r="AI17" s="16"/>
      <c r="AJ17" s="16"/>
      <c r="AK17" s="16"/>
      <c r="AL17" s="16"/>
      <c r="AM17" s="16"/>
      <c r="AN17" s="16"/>
      <c r="AO17" s="17"/>
      <c r="AP17" s="19"/>
      <c r="AQ17" s="12"/>
      <c r="AR17" s="16"/>
      <c r="AS17" s="12"/>
      <c r="AT17" s="13"/>
      <c r="AU17" s="16"/>
      <c r="AV17" s="16"/>
      <c r="AW17" s="16"/>
      <c r="AX17" s="16"/>
      <c r="AY17" s="12"/>
      <c r="AZ17" s="12"/>
      <c r="BA17" s="16"/>
      <c r="BB17" s="17"/>
      <c r="BC17" s="16"/>
      <c r="BD17" s="16"/>
      <c r="BE17" s="16"/>
      <c r="BF17" s="18"/>
      <c r="BG17" s="19"/>
      <c r="BH17" s="12"/>
      <c r="BI17" s="20"/>
      <c r="BJ17" s="15"/>
      <c r="BK17" s="20"/>
      <c r="BL17" s="20"/>
      <c r="BM17" s="20"/>
      <c r="BN17" s="20"/>
      <c r="BO17" s="20"/>
      <c r="BP17" s="20"/>
      <c r="BQ17" s="20"/>
      <c r="BR17" s="20"/>
      <c r="BS17" s="20"/>
      <c r="BT17" s="20"/>
      <c r="BU17" s="20"/>
      <c r="BV17" s="12"/>
      <c r="BW17" s="12"/>
      <c r="BX17" s="12"/>
      <c r="BY17" s="20"/>
      <c r="BZ17" s="12"/>
      <c r="CA17" s="21"/>
    </row>
    <row r="18" spans="1:79" ht="45" customHeight="1" x14ac:dyDescent="0.3">
      <c r="A18" s="92" t="str">
        <f>A13</f>
        <v>PD-ARM-1.5</v>
      </c>
      <c r="B18" s="92" t="str">
        <f>B13</f>
        <v>Straight Arm, 1.5', Pale Grey</v>
      </c>
      <c r="C18" s="92" t="str">
        <f>C13</f>
        <v>See Pre-Response Meeting Presentation for League Island Park Existing Luminiare Style</v>
      </c>
      <c r="D18" s="96">
        <f>D16</f>
        <v>27</v>
      </c>
      <c r="E18" s="133" t="str">
        <f>E13</f>
        <v>N/A</v>
      </c>
      <c r="F18" s="133" t="str">
        <f>F13</f>
        <v>N/A</v>
      </c>
      <c r="G18" s="133" t="str">
        <f>G13</f>
        <v>N/A</v>
      </c>
      <c r="H18" s="133" t="str">
        <f>H13</f>
        <v>N/A</v>
      </c>
      <c r="I18" s="97" t="str">
        <f>I13</f>
        <v>Pale Grey</v>
      </c>
      <c r="J18" s="95">
        <v>5</v>
      </c>
      <c r="K18" s="22"/>
      <c r="L18" s="22"/>
      <c r="M18" s="22"/>
      <c r="N18" s="22"/>
      <c r="O18" s="22"/>
      <c r="P18" s="22"/>
      <c r="Q18" s="34"/>
      <c r="R18" s="22"/>
      <c r="S18" s="118" t="s">
        <v>146</v>
      </c>
      <c r="T18" s="22"/>
      <c r="U18" s="35"/>
      <c r="V18" s="118" t="s">
        <v>146</v>
      </c>
      <c r="W18" s="118" t="s">
        <v>146</v>
      </c>
      <c r="X18" s="118" t="s">
        <v>146</v>
      </c>
      <c r="Y18" s="118" t="s">
        <v>146</v>
      </c>
      <c r="Z18" s="118" t="s">
        <v>146</v>
      </c>
      <c r="AA18" s="118" t="s">
        <v>146</v>
      </c>
      <c r="AB18" s="118" t="s">
        <v>146</v>
      </c>
      <c r="AC18" s="118" t="s">
        <v>146</v>
      </c>
      <c r="AD18" s="118" t="s">
        <v>146</v>
      </c>
      <c r="AE18" s="118" t="s">
        <v>146</v>
      </c>
      <c r="AF18" s="118" t="s">
        <v>146</v>
      </c>
      <c r="AG18" s="118" t="s">
        <v>146</v>
      </c>
      <c r="AH18" s="118" t="s">
        <v>146</v>
      </c>
      <c r="AI18" s="118" t="s">
        <v>146</v>
      </c>
      <c r="AJ18" s="118" t="s">
        <v>146</v>
      </c>
      <c r="AK18" s="118" t="s">
        <v>146</v>
      </c>
      <c r="AL18" s="118" t="s">
        <v>146</v>
      </c>
      <c r="AM18" s="118" t="s">
        <v>146</v>
      </c>
      <c r="AN18" s="118" t="s">
        <v>146</v>
      </c>
      <c r="AO18" s="118" t="s">
        <v>146</v>
      </c>
      <c r="AP18" s="118" t="s">
        <v>146</v>
      </c>
      <c r="AQ18" s="118" t="s">
        <v>146</v>
      </c>
      <c r="AR18" s="118" t="s">
        <v>146</v>
      </c>
      <c r="AS18" s="118" t="s">
        <v>146</v>
      </c>
      <c r="AT18" s="118" t="s">
        <v>146</v>
      </c>
      <c r="AU18" s="118" t="s">
        <v>146</v>
      </c>
      <c r="AV18" s="118" t="s">
        <v>146</v>
      </c>
      <c r="AW18" s="118" t="s">
        <v>146</v>
      </c>
      <c r="AX18" s="118" t="s">
        <v>146</v>
      </c>
      <c r="AY18" s="118" t="s">
        <v>146</v>
      </c>
      <c r="AZ18" s="118" t="s">
        <v>146</v>
      </c>
      <c r="BA18" s="118" t="s">
        <v>146</v>
      </c>
      <c r="BB18" s="118" t="s">
        <v>146</v>
      </c>
      <c r="BC18" s="118" t="s">
        <v>146</v>
      </c>
      <c r="BD18" s="118" t="s">
        <v>146</v>
      </c>
      <c r="BE18" s="118" t="s">
        <v>146</v>
      </c>
      <c r="BF18" s="118" t="s">
        <v>146</v>
      </c>
      <c r="BG18" s="118" t="s">
        <v>146</v>
      </c>
      <c r="BH18" s="118" t="s">
        <v>146</v>
      </c>
      <c r="BI18" s="27"/>
      <c r="BJ18" s="36"/>
      <c r="BK18" s="27"/>
      <c r="BL18" s="27"/>
      <c r="BM18" s="27"/>
      <c r="BN18" s="118" t="s">
        <v>146</v>
      </c>
      <c r="BO18" s="118" t="s">
        <v>146</v>
      </c>
      <c r="BP18" s="118" t="s">
        <v>146</v>
      </c>
      <c r="BQ18" s="118" t="s">
        <v>146</v>
      </c>
      <c r="BR18" s="118" t="s">
        <v>146</v>
      </c>
      <c r="BS18" s="118" t="s">
        <v>146</v>
      </c>
      <c r="BT18" s="118" t="s">
        <v>146</v>
      </c>
      <c r="BU18" s="118" t="s">
        <v>146</v>
      </c>
      <c r="BV18" s="22"/>
      <c r="BW18" s="22"/>
      <c r="BX18" s="22"/>
      <c r="BY18" s="27"/>
      <c r="BZ18" s="22"/>
      <c r="CA18" s="37"/>
    </row>
    <row r="19" spans="1:79" s="91" customFormat="1" ht="30" customHeight="1" x14ac:dyDescent="0.5">
      <c r="A19" s="134" t="s">
        <v>207</v>
      </c>
      <c r="B19" s="134"/>
      <c r="C19" s="134"/>
      <c r="D19" s="134"/>
      <c r="E19" s="134"/>
      <c r="F19" s="134"/>
      <c r="G19" s="134"/>
      <c r="H19" s="134"/>
      <c r="I19" s="134"/>
      <c r="J19" s="134"/>
      <c r="K19" s="134"/>
      <c r="L19" s="134"/>
      <c r="M19" s="134"/>
      <c r="N19" s="134"/>
      <c r="O19" s="134"/>
      <c r="P19" s="134"/>
      <c r="Q19" s="135"/>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6"/>
      <c r="AP19" s="137"/>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row>
    <row r="20" spans="1:79" ht="45" customHeight="1" x14ac:dyDescent="0.3">
      <c r="A20" s="92" t="s">
        <v>307</v>
      </c>
      <c r="B20" s="92" t="s">
        <v>310</v>
      </c>
      <c r="C20" s="92" t="s">
        <v>306</v>
      </c>
      <c r="D20" s="96">
        <v>6</v>
      </c>
      <c r="E20" s="96">
        <v>9000</v>
      </c>
      <c r="F20" s="96" t="s">
        <v>53</v>
      </c>
      <c r="G20" s="95" t="s">
        <v>54</v>
      </c>
      <c r="H20" s="95" t="s">
        <v>170</v>
      </c>
      <c r="I20" s="97" t="str">
        <f>I15</f>
        <v>Pale Grey</v>
      </c>
      <c r="J20" s="95">
        <v>5</v>
      </c>
      <c r="K20" s="12"/>
      <c r="L20" s="12"/>
      <c r="M20" s="12"/>
      <c r="N20" s="12"/>
      <c r="O20" s="12"/>
      <c r="P20" s="12"/>
      <c r="Q20" s="32"/>
      <c r="R20" s="12"/>
      <c r="S20" s="12"/>
      <c r="T20" s="12"/>
      <c r="U20" s="14"/>
      <c r="V20" s="12"/>
      <c r="W20" s="12"/>
      <c r="X20" s="14"/>
      <c r="Y20" s="12"/>
      <c r="Z20" s="12"/>
      <c r="AA20" s="12"/>
      <c r="AB20" s="12"/>
      <c r="AC20" s="12"/>
      <c r="AD20" s="12"/>
      <c r="AE20" s="12"/>
      <c r="AF20" s="13"/>
      <c r="AG20" s="16"/>
      <c r="AH20" s="16"/>
      <c r="AI20" s="16"/>
      <c r="AJ20" s="16"/>
      <c r="AK20" s="16"/>
      <c r="AL20" s="16"/>
      <c r="AM20" s="16"/>
      <c r="AN20" s="16"/>
      <c r="AO20" s="17"/>
      <c r="AP20" s="19"/>
      <c r="AQ20" s="12"/>
      <c r="AR20" s="16"/>
      <c r="AS20" s="12"/>
      <c r="AT20" s="13"/>
      <c r="AU20" s="16"/>
      <c r="AV20" s="16"/>
      <c r="AW20" s="16"/>
      <c r="AX20" s="16"/>
      <c r="AY20" s="12"/>
      <c r="AZ20" s="12"/>
      <c r="BA20" s="16"/>
      <c r="BB20" s="17"/>
      <c r="BC20" s="16"/>
      <c r="BD20" s="16"/>
      <c r="BE20" s="16"/>
      <c r="BF20" s="18"/>
      <c r="BG20" s="19"/>
      <c r="BH20" s="12"/>
      <c r="BI20" s="20"/>
      <c r="BJ20" s="15"/>
      <c r="BK20" s="20"/>
      <c r="BL20" s="20"/>
      <c r="BM20" s="20"/>
      <c r="BN20" s="20"/>
      <c r="BO20" s="20"/>
      <c r="BP20" s="20"/>
      <c r="BQ20" s="20"/>
      <c r="BR20" s="20"/>
      <c r="BS20" s="20"/>
      <c r="BT20" s="20"/>
      <c r="BU20" s="20"/>
      <c r="BV20" s="12"/>
      <c r="BW20" s="12"/>
      <c r="BX20" s="12"/>
      <c r="BY20" s="20"/>
      <c r="BZ20" s="12"/>
      <c r="CA20" s="21"/>
    </row>
    <row r="21" spans="1:79" ht="45" customHeight="1" x14ac:dyDescent="0.3">
      <c r="A21" s="92" t="s">
        <v>308</v>
      </c>
      <c r="B21" s="92" t="s">
        <v>311</v>
      </c>
      <c r="C21" s="92" t="str">
        <f>C20</f>
        <v>See Pre-Response Meeting Presentation for League Island Park Existing Luminiare &amp; Pole Style</v>
      </c>
      <c r="D21" s="96">
        <f>D20</f>
        <v>6</v>
      </c>
      <c r="E21" s="96">
        <v>11000</v>
      </c>
      <c r="F21" s="96" t="str">
        <f t="shared" ref="F21:F22" si="9">F20</f>
        <v>U0</v>
      </c>
      <c r="G21" s="95" t="str">
        <f t="shared" ref="G21:G22" si="10">G20</f>
        <v>0-10V</v>
      </c>
      <c r="H21" s="95" t="str">
        <f t="shared" ref="H21:H22" si="11">H20</f>
        <v>10kA</v>
      </c>
      <c r="I21" s="97" t="str">
        <f>I16</f>
        <v>Pale Grey</v>
      </c>
      <c r="J21" s="95">
        <f t="shared" ref="J21:J22" si="12">J20</f>
        <v>5</v>
      </c>
      <c r="K21" s="12"/>
      <c r="L21" s="12"/>
      <c r="M21" s="12"/>
      <c r="N21" s="12"/>
      <c r="O21" s="12"/>
      <c r="P21" s="12"/>
      <c r="Q21" s="32"/>
      <c r="R21" s="12"/>
      <c r="S21" s="12"/>
      <c r="T21" s="12"/>
      <c r="U21" s="14"/>
      <c r="V21" s="12"/>
      <c r="W21" s="12"/>
      <c r="X21" s="14"/>
      <c r="Y21" s="12"/>
      <c r="Z21" s="12"/>
      <c r="AA21" s="12"/>
      <c r="AB21" s="12"/>
      <c r="AC21" s="12"/>
      <c r="AD21" s="12"/>
      <c r="AE21" s="12"/>
      <c r="AF21" s="13"/>
      <c r="AG21" s="16"/>
      <c r="AH21" s="16"/>
      <c r="AI21" s="16"/>
      <c r="AJ21" s="16"/>
      <c r="AK21" s="16"/>
      <c r="AL21" s="16"/>
      <c r="AM21" s="16"/>
      <c r="AN21" s="16"/>
      <c r="AO21" s="17"/>
      <c r="AP21" s="19"/>
      <c r="AQ21" s="12"/>
      <c r="AR21" s="16"/>
      <c r="AS21" s="12"/>
      <c r="AT21" s="13"/>
      <c r="AU21" s="16"/>
      <c r="AV21" s="16"/>
      <c r="AW21" s="16"/>
      <c r="AX21" s="16"/>
      <c r="AY21" s="12"/>
      <c r="AZ21" s="12"/>
      <c r="BA21" s="16"/>
      <c r="BB21" s="17"/>
      <c r="BC21" s="16"/>
      <c r="BD21" s="16"/>
      <c r="BE21" s="16"/>
      <c r="BF21" s="18"/>
      <c r="BG21" s="19"/>
      <c r="BH21" s="12"/>
      <c r="BI21" s="20"/>
      <c r="BJ21" s="15"/>
      <c r="BK21" s="20"/>
      <c r="BL21" s="20"/>
      <c r="BM21" s="20"/>
      <c r="BN21" s="20"/>
      <c r="BO21" s="20"/>
      <c r="BP21" s="20"/>
      <c r="BQ21" s="20"/>
      <c r="BR21" s="20"/>
      <c r="BS21" s="20"/>
      <c r="BT21" s="20"/>
      <c r="BU21" s="20"/>
      <c r="BV21" s="12"/>
      <c r="BW21" s="12"/>
      <c r="BX21" s="12"/>
      <c r="BY21" s="20"/>
      <c r="BZ21" s="12"/>
      <c r="CA21" s="21"/>
    </row>
    <row r="22" spans="1:79" ht="45" customHeight="1" x14ac:dyDescent="0.3">
      <c r="A22" s="92" t="s">
        <v>309</v>
      </c>
      <c r="B22" s="92" t="s">
        <v>312</v>
      </c>
      <c r="C22" s="92" t="str">
        <f>C21</f>
        <v>See Pre-Response Meeting Presentation for League Island Park Existing Luminiare &amp; Pole Style</v>
      </c>
      <c r="D22" s="96">
        <f>D21</f>
        <v>6</v>
      </c>
      <c r="E22" s="96">
        <f>E17</f>
        <v>13000</v>
      </c>
      <c r="F22" s="96" t="str">
        <f t="shared" si="9"/>
        <v>U0</v>
      </c>
      <c r="G22" s="95" t="str">
        <f t="shared" si="10"/>
        <v>0-10V</v>
      </c>
      <c r="H22" s="95" t="str">
        <f t="shared" si="11"/>
        <v>10kA</v>
      </c>
      <c r="I22" s="97" t="str">
        <f>I17</f>
        <v>Pale Grey</v>
      </c>
      <c r="J22" s="95">
        <f t="shared" si="12"/>
        <v>5</v>
      </c>
      <c r="K22" s="12"/>
      <c r="L22" s="12"/>
      <c r="M22" s="12"/>
      <c r="N22" s="12"/>
      <c r="O22" s="12"/>
      <c r="P22" s="12"/>
      <c r="Q22" s="32"/>
      <c r="R22" s="12"/>
      <c r="S22" s="12"/>
      <c r="T22" s="12"/>
      <c r="U22" s="14"/>
      <c r="V22" s="12"/>
      <c r="W22" s="12"/>
      <c r="X22" s="14"/>
      <c r="Y22" s="12"/>
      <c r="Z22" s="12"/>
      <c r="AA22" s="12"/>
      <c r="AB22" s="12"/>
      <c r="AC22" s="12"/>
      <c r="AD22" s="12"/>
      <c r="AE22" s="12"/>
      <c r="AF22" s="13"/>
      <c r="AG22" s="16"/>
      <c r="AH22" s="16"/>
      <c r="AI22" s="16"/>
      <c r="AJ22" s="16"/>
      <c r="AK22" s="16"/>
      <c r="AL22" s="16"/>
      <c r="AM22" s="16"/>
      <c r="AN22" s="16"/>
      <c r="AO22" s="17"/>
      <c r="AP22" s="19"/>
      <c r="AQ22" s="12"/>
      <c r="AR22" s="16"/>
      <c r="AS22" s="12"/>
      <c r="AT22" s="13"/>
      <c r="AU22" s="16"/>
      <c r="AV22" s="16"/>
      <c r="AW22" s="16"/>
      <c r="AX22" s="16"/>
      <c r="AY22" s="12"/>
      <c r="AZ22" s="12"/>
      <c r="BA22" s="16"/>
      <c r="BB22" s="17"/>
      <c r="BC22" s="16"/>
      <c r="BD22" s="16"/>
      <c r="BE22" s="16"/>
      <c r="BF22" s="18"/>
      <c r="BG22" s="19"/>
      <c r="BH22" s="12"/>
      <c r="BI22" s="20"/>
      <c r="BJ22" s="15"/>
      <c r="BK22" s="20"/>
      <c r="BL22" s="20"/>
      <c r="BM22" s="20"/>
      <c r="BN22" s="20"/>
      <c r="BO22" s="20"/>
      <c r="BP22" s="20"/>
      <c r="BQ22" s="20"/>
      <c r="BR22" s="20"/>
      <c r="BS22" s="20"/>
      <c r="BT22" s="20"/>
      <c r="BU22" s="20"/>
      <c r="BV22" s="12"/>
      <c r="BW22" s="12"/>
      <c r="BX22" s="12"/>
      <c r="BY22" s="20"/>
      <c r="BZ22" s="12"/>
      <c r="CA22" s="21"/>
    </row>
    <row r="23" spans="1:79" ht="45" customHeight="1" x14ac:dyDescent="0.3">
      <c r="A23" s="92" t="str">
        <f>A18</f>
        <v>PD-ARM-1.5</v>
      </c>
      <c r="B23" s="92" t="str">
        <f>B18</f>
        <v>Straight Arm, 1.5', Pale Grey</v>
      </c>
      <c r="C23" s="92" t="str">
        <f>C18</f>
        <v>See Pre-Response Meeting Presentation for League Island Park Existing Luminiare Style</v>
      </c>
      <c r="D23" s="96">
        <f t="shared" ref="D23" si="13">D21</f>
        <v>6</v>
      </c>
      <c r="E23" s="133" t="str">
        <f>E18</f>
        <v>N/A</v>
      </c>
      <c r="F23" s="133" t="str">
        <f>F18</f>
        <v>N/A</v>
      </c>
      <c r="G23" s="133" t="str">
        <f>G18</f>
        <v>N/A</v>
      </c>
      <c r="H23" s="133" t="str">
        <f>H18</f>
        <v>N/A</v>
      </c>
      <c r="I23" s="97" t="str">
        <f>I18</f>
        <v>Pale Grey</v>
      </c>
      <c r="J23" s="95">
        <v>5</v>
      </c>
      <c r="K23" s="12"/>
      <c r="L23" s="12"/>
      <c r="M23" s="12"/>
      <c r="N23" s="12"/>
      <c r="O23" s="12"/>
      <c r="P23" s="12"/>
      <c r="Q23" s="32"/>
      <c r="R23" s="12"/>
      <c r="S23" s="133" t="s">
        <v>146</v>
      </c>
      <c r="T23" s="12"/>
      <c r="U23" s="14"/>
      <c r="V23" s="133" t="s">
        <v>146</v>
      </c>
      <c r="W23" s="133" t="s">
        <v>146</v>
      </c>
      <c r="X23" s="133" t="s">
        <v>146</v>
      </c>
      <c r="Y23" s="133" t="s">
        <v>146</v>
      </c>
      <c r="Z23" s="133" t="s">
        <v>146</v>
      </c>
      <c r="AA23" s="133" t="s">
        <v>146</v>
      </c>
      <c r="AB23" s="133" t="s">
        <v>146</v>
      </c>
      <c r="AC23" s="133" t="s">
        <v>146</v>
      </c>
      <c r="AD23" s="133" t="s">
        <v>146</v>
      </c>
      <c r="AE23" s="133" t="s">
        <v>146</v>
      </c>
      <c r="AF23" s="133" t="s">
        <v>146</v>
      </c>
      <c r="AG23" s="133" t="s">
        <v>146</v>
      </c>
      <c r="AH23" s="133" t="s">
        <v>146</v>
      </c>
      <c r="AI23" s="133" t="s">
        <v>146</v>
      </c>
      <c r="AJ23" s="133" t="s">
        <v>146</v>
      </c>
      <c r="AK23" s="133" t="s">
        <v>146</v>
      </c>
      <c r="AL23" s="133" t="s">
        <v>146</v>
      </c>
      <c r="AM23" s="133" t="s">
        <v>146</v>
      </c>
      <c r="AN23" s="133" t="s">
        <v>146</v>
      </c>
      <c r="AO23" s="133" t="s">
        <v>146</v>
      </c>
      <c r="AP23" s="133" t="s">
        <v>146</v>
      </c>
      <c r="AQ23" s="133" t="s">
        <v>146</v>
      </c>
      <c r="AR23" s="133" t="s">
        <v>146</v>
      </c>
      <c r="AS23" s="133" t="s">
        <v>146</v>
      </c>
      <c r="AT23" s="133" t="s">
        <v>146</v>
      </c>
      <c r="AU23" s="133" t="s">
        <v>146</v>
      </c>
      <c r="AV23" s="133" t="s">
        <v>146</v>
      </c>
      <c r="AW23" s="133" t="s">
        <v>146</v>
      </c>
      <c r="AX23" s="133" t="s">
        <v>146</v>
      </c>
      <c r="AY23" s="133" t="s">
        <v>146</v>
      </c>
      <c r="AZ23" s="133" t="s">
        <v>146</v>
      </c>
      <c r="BA23" s="133" t="s">
        <v>146</v>
      </c>
      <c r="BB23" s="133" t="s">
        <v>146</v>
      </c>
      <c r="BC23" s="133" t="s">
        <v>146</v>
      </c>
      <c r="BD23" s="133" t="s">
        <v>146</v>
      </c>
      <c r="BE23" s="133" t="s">
        <v>146</v>
      </c>
      <c r="BF23" s="133" t="s">
        <v>146</v>
      </c>
      <c r="BG23" s="133" t="s">
        <v>146</v>
      </c>
      <c r="BH23" s="133" t="s">
        <v>146</v>
      </c>
      <c r="BI23" s="20"/>
      <c r="BJ23" s="15"/>
      <c r="BK23" s="20"/>
      <c r="BL23" s="20"/>
      <c r="BM23" s="20"/>
      <c r="BN23" s="133" t="s">
        <v>146</v>
      </c>
      <c r="BO23" s="133" t="s">
        <v>146</v>
      </c>
      <c r="BP23" s="133" t="s">
        <v>146</v>
      </c>
      <c r="BQ23" s="133" t="s">
        <v>146</v>
      </c>
      <c r="BR23" s="133" t="s">
        <v>146</v>
      </c>
      <c r="BS23" s="133" t="s">
        <v>146</v>
      </c>
      <c r="BT23" s="133" t="s">
        <v>146</v>
      </c>
      <c r="BU23" s="133" t="s">
        <v>146</v>
      </c>
      <c r="BV23" s="12"/>
      <c r="BW23" s="12"/>
      <c r="BX23" s="12"/>
      <c r="BY23" s="20"/>
      <c r="BZ23" s="12"/>
      <c r="CA23" s="21"/>
    </row>
    <row r="24" spans="1:79" ht="45" customHeight="1" x14ac:dyDescent="0.3">
      <c r="A24" s="92" t="s">
        <v>208</v>
      </c>
      <c r="B24" s="93" t="s">
        <v>211</v>
      </c>
      <c r="C24" s="92" t="str">
        <f>C21</f>
        <v>See Pre-Response Meeting Presentation for League Island Park Existing Luminiare &amp; Pole Style</v>
      </c>
      <c r="D24" s="96">
        <f>D21</f>
        <v>6</v>
      </c>
      <c r="E24" s="133" t="s">
        <v>146</v>
      </c>
      <c r="F24" s="133" t="s">
        <v>146</v>
      </c>
      <c r="G24" s="133" t="s">
        <v>146</v>
      </c>
      <c r="H24" s="133" t="s">
        <v>146</v>
      </c>
      <c r="I24" s="138" t="str">
        <f>I23</f>
        <v>Pale Grey</v>
      </c>
      <c r="J24" s="95">
        <v>5</v>
      </c>
      <c r="K24" s="12"/>
      <c r="L24" s="12"/>
      <c r="M24" s="12"/>
      <c r="N24" s="12"/>
      <c r="O24" s="12"/>
      <c r="P24" s="12"/>
      <c r="Q24" s="32"/>
      <c r="R24" s="12"/>
      <c r="S24" s="133" t="s">
        <v>146</v>
      </c>
      <c r="T24" s="12"/>
      <c r="U24" s="14"/>
      <c r="V24" s="133" t="s">
        <v>146</v>
      </c>
      <c r="W24" s="133" t="s">
        <v>146</v>
      </c>
      <c r="X24" s="133" t="s">
        <v>146</v>
      </c>
      <c r="Y24" s="133" t="s">
        <v>146</v>
      </c>
      <c r="Z24" s="133" t="s">
        <v>146</v>
      </c>
      <c r="AA24" s="133" t="s">
        <v>146</v>
      </c>
      <c r="AB24" s="133" t="s">
        <v>146</v>
      </c>
      <c r="AC24" s="133" t="s">
        <v>146</v>
      </c>
      <c r="AD24" s="133" t="s">
        <v>146</v>
      </c>
      <c r="AE24" s="133" t="s">
        <v>146</v>
      </c>
      <c r="AF24" s="133" t="s">
        <v>146</v>
      </c>
      <c r="AG24" s="133" t="s">
        <v>146</v>
      </c>
      <c r="AH24" s="133" t="s">
        <v>146</v>
      </c>
      <c r="AI24" s="133" t="s">
        <v>146</v>
      </c>
      <c r="AJ24" s="133" t="s">
        <v>146</v>
      </c>
      <c r="AK24" s="133" t="s">
        <v>146</v>
      </c>
      <c r="AL24" s="133" t="s">
        <v>146</v>
      </c>
      <c r="AM24" s="133" t="s">
        <v>146</v>
      </c>
      <c r="AN24" s="133" t="s">
        <v>146</v>
      </c>
      <c r="AO24" s="133" t="s">
        <v>146</v>
      </c>
      <c r="AP24" s="133" t="s">
        <v>146</v>
      </c>
      <c r="AQ24" s="133" t="s">
        <v>146</v>
      </c>
      <c r="AR24" s="133" t="s">
        <v>146</v>
      </c>
      <c r="AS24" s="133" t="s">
        <v>146</v>
      </c>
      <c r="AT24" s="133" t="s">
        <v>146</v>
      </c>
      <c r="AU24" s="133" t="s">
        <v>146</v>
      </c>
      <c r="AV24" s="133" t="s">
        <v>146</v>
      </c>
      <c r="AW24" s="133" t="s">
        <v>146</v>
      </c>
      <c r="AX24" s="133" t="s">
        <v>146</v>
      </c>
      <c r="AY24" s="133" t="s">
        <v>146</v>
      </c>
      <c r="AZ24" s="133" t="s">
        <v>146</v>
      </c>
      <c r="BA24" s="133" t="s">
        <v>146</v>
      </c>
      <c r="BB24" s="133" t="s">
        <v>146</v>
      </c>
      <c r="BC24" s="133" t="s">
        <v>146</v>
      </c>
      <c r="BD24" s="133" t="s">
        <v>146</v>
      </c>
      <c r="BE24" s="133" t="s">
        <v>146</v>
      </c>
      <c r="BF24" s="133" t="s">
        <v>146</v>
      </c>
      <c r="BG24" s="133" t="s">
        <v>146</v>
      </c>
      <c r="BH24" s="133" t="s">
        <v>146</v>
      </c>
      <c r="BI24" s="20"/>
      <c r="BJ24" s="15"/>
      <c r="BK24" s="20"/>
      <c r="BL24" s="20"/>
      <c r="BM24" s="20"/>
      <c r="BN24" s="133" t="s">
        <v>146</v>
      </c>
      <c r="BO24" s="133" t="s">
        <v>146</v>
      </c>
      <c r="BP24" s="133" t="s">
        <v>146</v>
      </c>
      <c r="BQ24" s="133" t="s">
        <v>146</v>
      </c>
      <c r="BR24" s="133" t="s">
        <v>146</v>
      </c>
      <c r="BS24" s="133" t="s">
        <v>146</v>
      </c>
      <c r="BT24" s="133" t="s">
        <v>146</v>
      </c>
      <c r="BU24" s="133" t="s">
        <v>146</v>
      </c>
      <c r="BV24" s="12"/>
      <c r="BW24" s="12"/>
      <c r="BX24" s="12"/>
      <c r="BY24" s="20"/>
      <c r="BZ24" s="12"/>
      <c r="CA24" s="21"/>
    </row>
    <row r="25" spans="1:79" ht="45" customHeight="1" x14ac:dyDescent="0.3">
      <c r="A25" s="92" t="s">
        <v>210</v>
      </c>
      <c r="B25" s="93" t="s">
        <v>212</v>
      </c>
      <c r="C25" s="92" t="str">
        <f>C24</f>
        <v>See Pre-Response Meeting Presentation for League Island Park Existing Luminiare &amp; Pole Style</v>
      </c>
      <c r="D25" s="96">
        <f>D24</f>
        <v>6</v>
      </c>
      <c r="E25" s="133" t="s">
        <v>146</v>
      </c>
      <c r="F25" s="133" t="s">
        <v>146</v>
      </c>
      <c r="G25" s="133" t="s">
        <v>146</v>
      </c>
      <c r="H25" s="133" t="s">
        <v>146</v>
      </c>
      <c r="I25" s="138" t="str">
        <f>I24</f>
        <v>Pale Grey</v>
      </c>
      <c r="J25" s="95">
        <v>5</v>
      </c>
      <c r="K25" s="12"/>
      <c r="L25" s="12"/>
      <c r="M25" s="12"/>
      <c r="N25" s="12"/>
      <c r="O25" s="12"/>
      <c r="P25" s="12"/>
      <c r="Q25" s="32"/>
      <c r="R25" s="12"/>
      <c r="S25" s="133" t="s">
        <v>146</v>
      </c>
      <c r="T25" s="12"/>
      <c r="U25" s="14"/>
      <c r="V25" s="133" t="s">
        <v>146</v>
      </c>
      <c r="W25" s="133" t="s">
        <v>146</v>
      </c>
      <c r="X25" s="133" t="s">
        <v>146</v>
      </c>
      <c r="Y25" s="133" t="s">
        <v>146</v>
      </c>
      <c r="Z25" s="133" t="s">
        <v>146</v>
      </c>
      <c r="AA25" s="133" t="s">
        <v>146</v>
      </c>
      <c r="AB25" s="133" t="s">
        <v>146</v>
      </c>
      <c r="AC25" s="133" t="s">
        <v>146</v>
      </c>
      <c r="AD25" s="133" t="s">
        <v>146</v>
      </c>
      <c r="AE25" s="133" t="s">
        <v>146</v>
      </c>
      <c r="AF25" s="133" t="s">
        <v>146</v>
      </c>
      <c r="AG25" s="133" t="s">
        <v>146</v>
      </c>
      <c r="AH25" s="133" t="s">
        <v>146</v>
      </c>
      <c r="AI25" s="133" t="s">
        <v>146</v>
      </c>
      <c r="AJ25" s="133" t="s">
        <v>146</v>
      </c>
      <c r="AK25" s="133" t="s">
        <v>146</v>
      </c>
      <c r="AL25" s="133" t="s">
        <v>146</v>
      </c>
      <c r="AM25" s="133" t="s">
        <v>146</v>
      </c>
      <c r="AN25" s="133" t="s">
        <v>146</v>
      </c>
      <c r="AO25" s="133" t="s">
        <v>146</v>
      </c>
      <c r="AP25" s="133" t="s">
        <v>146</v>
      </c>
      <c r="AQ25" s="133" t="s">
        <v>146</v>
      </c>
      <c r="AR25" s="133" t="s">
        <v>146</v>
      </c>
      <c r="AS25" s="133" t="s">
        <v>146</v>
      </c>
      <c r="AT25" s="133" t="s">
        <v>146</v>
      </c>
      <c r="AU25" s="133" t="s">
        <v>146</v>
      </c>
      <c r="AV25" s="133" t="s">
        <v>146</v>
      </c>
      <c r="AW25" s="133" t="s">
        <v>146</v>
      </c>
      <c r="AX25" s="133" t="s">
        <v>146</v>
      </c>
      <c r="AY25" s="133" t="s">
        <v>146</v>
      </c>
      <c r="AZ25" s="133" t="s">
        <v>146</v>
      </c>
      <c r="BA25" s="133" t="s">
        <v>146</v>
      </c>
      <c r="BB25" s="133" t="s">
        <v>146</v>
      </c>
      <c r="BC25" s="133" t="s">
        <v>146</v>
      </c>
      <c r="BD25" s="133" t="s">
        <v>146</v>
      </c>
      <c r="BE25" s="133" t="s">
        <v>146</v>
      </c>
      <c r="BF25" s="133" t="s">
        <v>146</v>
      </c>
      <c r="BG25" s="133" t="s">
        <v>146</v>
      </c>
      <c r="BH25" s="133" t="s">
        <v>146</v>
      </c>
      <c r="BI25" s="20"/>
      <c r="BJ25" s="15"/>
      <c r="BK25" s="20"/>
      <c r="BL25" s="20"/>
      <c r="BM25" s="20"/>
      <c r="BN25" s="133" t="s">
        <v>146</v>
      </c>
      <c r="BO25" s="133" t="s">
        <v>146</v>
      </c>
      <c r="BP25" s="133" t="s">
        <v>146</v>
      </c>
      <c r="BQ25" s="133" t="s">
        <v>146</v>
      </c>
      <c r="BR25" s="133" t="s">
        <v>146</v>
      </c>
      <c r="BS25" s="133" t="s">
        <v>146</v>
      </c>
      <c r="BT25" s="133" t="s">
        <v>146</v>
      </c>
      <c r="BU25" s="133" t="s">
        <v>146</v>
      </c>
      <c r="BV25" s="12"/>
      <c r="BW25" s="12"/>
      <c r="BX25" s="12"/>
      <c r="BY25" s="20"/>
      <c r="BZ25" s="12"/>
      <c r="CA25" s="21"/>
    </row>
  </sheetData>
  <sheetProtection algorithmName="SHA-512" hashValue="YB/B0k/7LSjTEjBHjWVFT4NXLSMlg8VlQ3EXSvtC47E97f0AbM68Ztdmoq3uCINyBi6ZJzp/BKG859Hhv0rbVg==" saltValue="IyRm4RVBxmIUIPVOd6S6hQ==" spinCount="100000" sheet="1" objects="1" scenarios="1"/>
  <mergeCells count="10">
    <mergeCell ref="A1:J1"/>
    <mergeCell ref="K1:CA1"/>
    <mergeCell ref="A2:E2"/>
    <mergeCell ref="F2:J2"/>
    <mergeCell ref="K2:L2"/>
    <mergeCell ref="M2:AE2"/>
    <mergeCell ref="AF2:AY2"/>
    <mergeCell ref="AZ2:BH2"/>
    <mergeCell ref="BI2:BU2"/>
    <mergeCell ref="BV2:CA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FA93-5D60-4944-9522-8020658F6602}">
  <sheetPr>
    <tabColor theme="9" tint="0.59999389629810485"/>
  </sheetPr>
  <dimension ref="A1:CA35"/>
  <sheetViews>
    <sheetView zoomScale="70" zoomScaleNormal="70" workbookViewId="0">
      <selection activeCell="C15" sqref="C15"/>
    </sheetView>
  </sheetViews>
  <sheetFormatPr defaultColWidth="8.6640625" defaultRowHeight="14.4" x14ac:dyDescent="0.3"/>
  <cols>
    <col min="1" max="1" width="21.44140625" style="43" customWidth="1"/>
    <col min="2" max="2" width="62.33203125" style="43" customWidth="1"/>
    <col min="3" max="3" width="56.21875" style="43" customWidth="1"/>
    <col min="4" max="5" width="12.6640625" style="43" customWidth="1"/>
    <col min="6" max="6" width="9.44140625" style="43" customWidth="1"/>
    <col min="7" max="7" width="10.33203125" style="43" customWidth="1"/>
    <col min="8" max="8" width="12.6640625" style="43" customWidth="1"/>
    <col min="9" max="9" width="10.77734375" style="43" customWidth="1"/>
    <col min="10" max="10" width="10.5546875" style="43" customWidth="1"/>
    <col min="11" max="11" width="25.5546875" style="43" customWidth="1"/>
    <col min="12" max="12" width="34.33203125" style="43" customWidth="1"/>
    <col min="13" max="15" width="24.33203125" style="43" customWidth="1"/>
    <col min="16" max="16" width="11.44140625" style="43" customWidth="1"/>
    <col min="17" max="17" width="11.44140625" style="112" customWidth="1"/>
    <col min="18" max="19" width="11.44140625" style="43" customWidth="1"/>
    <col min="20" max="20" width="17.77734375" style="43" customWidth="1"/>
    <col min="21" max="24" width="11.44140625" style="43" customWidth="1"/>
    <col min="25" max="25" width="13.6640625" style="43" customWidth="1"/>
    <col min="26" max="27" width="11.6640625" style="43" customWidth="1"/>
    <col min="28" max="28" width="13.44140625" style="43" customWidth="1"/>
    <col min="29" max="29" width="11.6640625" style="43" customWidth="1"/>
    <col min="30" max="30" width="12.33203125" style="43" customWidth="1"/>
    <col min="31" max="31" width="13" style="43" customWidth="1"/>
    <col min="32" max="32" width="15.44140625" style="43" customWidth="1"/>
    <col min="33" max="37" width="10.6640625" style="43" customWidth="1"/>
    <col min="38" max="39" width="18" style="43" customWidth="1"/>
    <col min="40" max="40" width="16" style="43" customWidth="1"/>
    <col min="41" max="41" width="16" style="113" customWidth="1"/>
    <col min="42" max="42" width="16" style="139" customWidth="1"/>
    <col min="43" max="43" width="16" style="43" customWidth="1"/>
    <col min="44" max="44" width="11.5546875" style="43" customWidth="1"/>
    <col min="45" max="51" width="10.6640625" style="43" customWidth="1"/>
    <col min="52" max="52" width="11.33203125" style="43" customWidth="1"/>
    <col min="53" max="54" width="12.44140625" style="43" customWidth="1"/>
    <col min="55" max="57" width="11.6640625" style="43" customWidth="1"/>
    <col min="58" max="58" width="13.33203125" style="43" customWidth="1"/>
    <col min="59" max="59" width="13.44140625" style="43" customWidth="1"/>
    <col min="60" max="60" width="14.5546875" style="43" customWidth="1"/>
    <col min="61" max="61" width="12.5546875" style="43" customWidth="1"/>
    <col min="62" max="62" width="14.44140625" style="43" customWidth="1"/>
    <col min="63" max="65" width="17.44140625" style="43" customWidth="1"/>
    <col min="66" max="73" width="12.5546875" style="43" customWidth="1"/>
    <col min="74" max="79" width="13.44140625" style="43" customWidth="1"/>
    <col min="80" max="16384" width="8.6640625" style="43"/>
  </cols>
  <sheetData>
    <row r="1" spans="1:79" ht="31.2" x14ac:dyDescent="0.3">
      <c r="A1" s="68" t="s">
        <v>89</v>
      </c>
      <c r="B1" s="68"/>
      <c r="C1" s="68"/>
      <c r="D1" s="68"/>
      <c r="E1" s="68"/>
      <c r="F1" s="68"/>
      <c r="G1" s="68"/>
      <c r="H1" s="68"/>
      <c r="I1" s="68"/>
      <c r="J1" s="68"/>
      <c r="K1" s="69" t="s">
        <v>72</v>
      </c>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row>
    <row r="2" spans="1:79" ht="45" customHeight="1" x14ac:dyDescent="0.3">
      <c r="A2" s="71" t="s">
        <v>24</v>
      </c>
      <c r="B2" s="72"/>
      <c r="C2" s="72"/>
      <c r="D2" s="72"/>
      <c r="E2" s="72"/>
      <c r="F2" s="72"/>
      <c r="G2" s="72"/>
      <c r="H2" s="72"/>
      <c r="I2" s="72"/>
      <c r="J2" s="72"/>
      <c r="K2" s="73" t="s">
        <v>71</v>
      </c>
      <c r="L2" s="74"/>
      <c r="M2" s="75" t="s">
        <v>87</v>
      </c>
      <c r="N2" s="76"/>
      <c r="O2" s="76"/>
      <c r="P2" s="76"/>
      <c r="Q2" s="76"/>
      <c r="R2" s="76"/>
      <c r="S2" s="76"/>
      <c r="T2" s="76"/>
      <c r="U2" s="76"/>
      <c r="V2" s="76"/>
      <c r="W2" s="76"/>
      <c r="X2" s="76"/>
      <c r="Y2" s="76"/>
      <c r="Z2" s="76"/>
      <c r="AA2" s="76"/>
      <c r="AB2" s="76"/>
      <c r="AC2" s="76"/>
      <c r="AD2" s="76"/>
      <c r="AE2" s="76"/>
      <c r="AF2" s="77" t="s">
        <v>81</v>
      </c>
      <c r="AG2" s="78"/>
      <c r="AH2" s="78"/>
      <c r="AI2" s="78"/>
      <c r="AJ2" s="78"/>
      <c r="AK2" s="78"/>
      <c r="AL2" s="78"/>
      <c r="AM2" s="78"/>
      <c r="AN2" s="78"/>
      <c r="AO2" s="78"/>
      <c r="AP2" s="78"/>
      <c r="AQ2" s="78"/>
      <c r="AR2" s="78"/>
      <c r="AS2" s="78"/>
      <c r="AT2" s="78"/>
      <c r="AU2" s="78"/>
      <c r="AV2" s="78"/>
      <c r="AW2" s="78"/>
      <c r="AX2" s="78"/>
      <c r="AY2" s="78"/>
      <c r="AZ2" s="75" t="s">
        <v>241</v>
      </c>
      <c r="BA2" s="76"/>
      <c r="BB2" s="76"/>
      <c r="BC2" s="76"/>
      <c r="BD2" s="76"/>
      <c r="BE2" s="76"/>
      <c r="BF2" s="76"/>
      <c r="BG2" s="76"/>
      <c r="BH2" s="79"/>
      <c r="BI2" s="77" t="s">
        <v>242</v>
      </c>
      <c r="BJ2" s="78"/>
      <c r="BK2" s="78"/>
      <c r="BL2" s="78"/>
      <c r="BM2" s="78"/>
      <c r="BN2" s="78"/>
      <c r="BO2" s="78"/>
      <c r="BP2" s="78"/>
      <c r="BQ2" s="78"/>
      <c r="BR2" s="78"/>
      <c r="BS2" s="78"/>
      <c r="BT2" s="78"/>
      <c r="BU2" s="78"/>
      <c r="BV2" s="75" t="s">
        <v>92</v>
      </c>
      <c r="BW2" s="76"/>
      <c r="BX2" s="76"/>
      <c r="BY2" s="76"/>
      <c r="BZ2" s="76"/>
      <c r="CA2" s="76"/>
    </row>
    <row r="3" spans="1:79" ht="127.2" customHeight="1" x14ac:dyDescent="0.3">
      <c r="A3" s="80" t="s">
        <v>163</v>
      </c>
      <c r="B3" s="80" t="s">
        <v>66</v>
      </c>
      <c r="C3" s="80" t="s">
        <v>172</v>
      </c>
      <c r="D3" s="81" t="s">
        <v>26</v>
      </c>
      <c r="E3" s="82" t="s">
        <v>247</v>
      </c>
      <c r="F3" s="81" t="s">
        <v>62</v>
      </c>
      <c r="G3" s="81" t="s">
        <v>69</v>
      </c>
      <c r="H3" s="81" t="s">
        <v>55</v>
      </c>
      <c r="I3" s="81" t="s">
        <v>173</v>
      </c>
      <c r="J3" s="81" t="s">
        <v>63</v>
      </c>
      <c r="K3" s="83" t="str">
        <f>'Decorative Post-Top'!K3</f>
        <v>Manufacturer Name</v>
      </c>
      <c r="L3" s="83" t="str">
        <f>'Decorative Post-Top'!L3</f>
        <v>Manufacturer Part #</v>
      </c>
      <c r="M3" s="84" t="str">
        <f>'Decorative Post-Top'!M3</f>
        <v>Housing Construction</v>
      </c>
      <c r="N3" s="84" t="str">
        <f>'Decorative Post-Top'!N3</f>
        <v>Standard Available Colors</v>
      </c>
      <c r="O3" s="84" t="str">
        <f>'Decorative Post-Top'!O3</f>
        <v>Accessibility to Internal Components
(e.g. Tool-less)</v>
      </c>
      <c r="P3" s="84" t="str">
        <f>'Decorative Post-Top'!P3</f>
        <v>Nominal Luminaire Weight (lbs)</v>
      </c>
      <c r="Q3" s="84" t="str">
        <f>'Decorative Post-Top'!Q3</f>
        <v>Nominal Luminaire EPA (SF)</v>
      </c>
      <c r="R3" s="84" t="str">
        <f>'Decorative Post-Top'!R3</f>
        <v>ANSI C136.10 Vibration Rating</v>
      </c>
      <c r="S3" s="84" t="str">
        <f>'Decorative Post-Top'!S3</f>
        <v>Pole Fitter - Outside Diameter Acceptance (Inches)</v>
      </c>
      <c r="T3" s="84" t="str">
        <f>'Decorative Post-Top'!T3</f>
        <v>Listings
(List All)</v>
      </c>
      <c r="U3" s="84" t="str">
        <f>'Decorative Post-Top'!U3</f>
        <v>IP Rating</v>
      </c>
      <c r="V3" s="84" t="str">
        <f>'Decorative Post-Top'!V3</f>
        <v>Luminiare Ambient Temperature Range
(Min)</v>
      </c>
      <c r="W3" s="84" t="str">
        <f>'Decorative Post-Top'!W3</f>
        <v>Luminaire Ambient Temperature Range
(Max)</v>
      </c>
      <c r="X3" s="84" t="str">
        <f>'Decorative Post-Top'!X3</f>
        <v>DLC
Certification Level</v>
      </c>
      <c r="Y3" s="84" t="str">
        <f>'Decorative Post-Top'!Y3</f>
        <v>Available Driver Dimming Protocols
(e.g. 0-10V, D4i)</v>
      </c>
      <c r="Z3" s="84" t="str">
        <f>'Decorative Post-Top'!Z3</f>
        <v>Nominal Input Voltage Options</v>
      </c>
      <c r="AA3" s="84" t="str">
        <f>'Decorative Post-Top'!AA3</f>
        <v>Driver Drive Current @ Full Light Output (mA)</v>
      </c>
      <c r="AB3" s="84" t="str">
        <f>'Decorative Post-Top'!AB3</f>
        <v>Driver Total Harmonic Distortion</v>
      </c>
      <c r="AC3" s="84" t="str">
        <f>'Decorative Post-Top'!AC3</f>
        <v>Driver Power Factor</v>
      </c>
      <c r="AD3" s="84" t="str">
        <f>'Decorative Post-Top'!AD3</f>
        <v>Standard Surge Rating</v>
      </c>
      <c r="AE3" s="84" t="str">
        <f>'Decorative Post-Top'!AE3</f>
        <v>Available Upgraded Surge Rating Options</v>
      </c>
      <c r="AF3" s="83" t="str">
        <f>'Decorative Post-Top'!AF3</f>
        <v>Make/Model of LED Light Source(s)</v>
      </c>
      <c r="AG3" s="83" t="str">
        <f>'Decorative Post-Top'!AG3</f>
        <v>Initial Delivered Lumens @ 25C</v>
      </c>
      <c r="AH3" s="83" t="str">
        <f>'Decorative Post-Top'!AH3</f>
        <v>Initial Delivered Lumens @ 35C</v>
      </c>
      <c r="AI3" s="83" t="str">
        <f>'Decorative Post-Top'!AI3</f>
        <v>BUG Rating:
B (Backlight)</v>
      </c>
      <c r="AJ3" s="83" t="str">
        <f>'Decorative Post-Top'!AJ3</f>
        <v>BUG Rating:
U (Uplight)</v>
      </c>
      <c r="AK3" s="83" t="str">
        <f>'Decorative Post-Top'!AK3</f>
        <v>BUG Rating:
G (Glare)</v>
      </c>
      <c r="AL3" s="83" t="str">
        <f>'Decorative Post-Top'!AL3</f>
        <v>Total Delivered Lumens within the Very High Angle (80-90%) Glare range</v>
      </c>
      <c r="AM3" s="83" t="str">
        <f>'Decorative Post-Top'!AM3</f>
        <v>Lensing Options that reduce glare or source brightness.  List and Describe.</v>
      </c>
      <c r="AN3" s="83" t="str">
        <f>'Decorative Post-Top'!AN3</f>
        <v>Reduced Source Brightness Lens Option
Part #
(if available)</v>
      </c>
      <c r="AO3" s="83" t="str">
        <f>'Decorative Post-Top'!AO3</f>
        <v>Reduced Source Brightness Lens Lumen Reduction %</v>
      </c>
      <c r="AP3" s="83" t="str">
        <f>'Decorative Post-Top'!AP3</f>
        <v>Reduced Source Brightness Lens BUG Rating</v>
      </c>
      <c r="AQ3" s="83" t="str">
        <f>'Decorative Post-Top'!AQ3</f>
        <v>House Side Shield Available
(Y or N)</v>
      </c>
      <c r="AR3" s="83" t="str">
        <f>'Decorative Post-Top'!AR3</f>
        <v>Available IES Distribution Types</v>
      </c>
      <c r="AS3" s="83" t="str">
        <f>'Decorative Post-Top'!AS3</f>
        <v>CCT</v>
      </c>
      <c r="AT3" s="83" t="str">
        <f>'Decorative Post-Top'!AT3</f>
        <v>CCT Variation
(+ or -)</v>
      </c>
      <c r="AU3" s="83" t="str">
        <f>'Decorative Post-Top'!AU3</f>
        <v>2700K CCT Availability
(Y or N)</v>
      </c>
      <c r="AV3" s="83" t="str">
        <f>'Decorative Post-Top'!AV3</f>
        <v>3000K CCT Availability
(Y or N)</v>
      </c>
      <c r="AW3" s="83" t="str">
        <f>'Decorative Post-Top'!AW3</f>
        <v>3500K CCT Availability
(Y or N)</v>
      </c>
      <c r="AX3" s="83" t="str">
        <f>'Decorative Post-Top'!AX3</f>
        <v>4000K CCT Availability
(Y or N)</v>
      </c>
      <c r="AY3" s="83" t="str">
        <f>'Decorative Post-Top'!AY3</f>
        <v>Color Rendering Index
(CRI)</v>
      </c>
      <c r="AZ3" s="84" t="str">
        <f>'Decorative Post-Top'!AZ3</f>
        <v>System Watts</v>
      </c>
      <c r="BA3" s="84" t="str">
        <f>'Decorative Post-Top'!BA3</f>
        <v>IES LM-80 Test Duration (Hours)</v>
      </c>
      <c r="BB3" s="84" t="str">
        <f>'Decorative Post-Top'!BB3</f>
        <v>Depreciation % @ 43,800 Hours</v>
      </c>
      <c r="BC3" s="84" t="str">
        <f>'Decorative Post-Top'!BC3</f>
        <v>L70 Rated Life
(TM-21 Calculated Hours, NOT Reported)</v>
      </c>
      <c r="BD3" s="84" t="str">
        <f>'Decorative Post-Top'!BD3</f>
        <v>L80 Rated Life
(TM-21 Calculated Hours, NOT Reported)</v>
      </c>
      <c r="BE3" s="84" t="str">
        <f>'Decorative Post-Top'!BE3</f>
        <v>L90 Rated Life
(TM-21 Calculated Hours, NOT Reported)</v>
      </c>
      <c r="BF3" s="84" t="str">
        <f>'Decorative Post-Top'!BF3</f>
        <v>Driver Temperature Rating</v>
      </c>
      <c r="BG3" s="84" t="str">
        <f>'Decorative Post-Top'!BG3</f>
        <v>Driver 90% Survival Rated Life (Hours)</v>
      </c>
      <c r="BH3" s="84" t="str">
        <f>'Decorative Post-Top'!BH3</f>
        <v>Assumed Junction Temp C for Rated Life
&lt;&lt;&lt;</v>
      </c>
      <c r="BI3" s="83" t="s">
        <v>321</v>
      </c>
      <c r="BJ3" s="83" t="s">
        <v>292</v>
      </c>
      <c r="BK3" s="83" t="str">
        <f>'Decorative Post-Top'!BK3</f>
        <v>If the Base Luminaire Unit D/N Cost is impacted by Tariffs, indicate portion of Unit D/N Cost ($)</v>
      </c>
      <c r="BL3" s="83" t="str">
        <f>'Decorative Post-Top'!BL3</f>
        <v>Buy American Act (BAA)
Luminaire Unit D/N Cost Adder</v>
      </c>
      <c r="BM3" s="83" t="str">
        <f>'Decorative Post-Top'!BM3</f>
        <v>Build America Buy America Act (BABA)
Luminaire Unit D/N Cost Adder</v>
      </c>
      <c r="BN3" s="83" t="str">
        <f>'Decorative Post-Top'!BN3</f>
        <v>NEMA 7-Pin Receptacle (for NLC use) Part #</v>
      </c>
      <c r="BO3" s="83" t="str">
        <f>'Decorative Post-Top'!BO3</f>
        <v>NEMA 7-Pin Receptacle (for NLC use) D/N Cost Adder</v>
      </c>
      <c r="BP3" s="83" t="str">
        <f>'Decorative Post-Top'!BP3</f>
        <v>Photocell Tenon D/N Cost Adder</v>
      </c>
      <c r="BQ3" s="83" t="str">
        <f>'Decorative Post-Top'!BQ3</f>
        <v>Reduced Source Brightness Lens
D/N Cost
Adder</v>
      </c>
      <c r="BR3" s="83" t="str">
        <f>'Decorative Post-Top'!BR3</f>
        <v>House Side Shield D/N Cost Adder</v>
      </c>
      <c r="BS3" s="83" t="str">
        <f>'Decorative Post-Top'!BS3</f>
        <v>Upgraded Surge D/N Cost Adder</v>
      </c>
      <c r="BT3" s="83" t="str">
        <f>'Decorative Post-Top'!BT3</f>
        <v>Level 2 Vibration D/N Cost Adder</v>
      </c>
      <c r="BU3" s="83" t="str">
        <f>'Decorative Post-Top'!BU3</f>
        <v>Addressable Driver D/N Cost Adder (e.g. D4i)</v>
      </c>
      <c r="BV3" s="84" t="str">
        <f>'Decorative Post-Top'!BV3</f>
        <v>Standard Published Warranty
(Years)</v>
      </c>
      <c r="BW3" s="84" t="str">
        <f>'Decorative Post-Top'!BW3</f>
        <v>Maximum Extended Navy Yard Project Warranty @ No Cost Adder
(Years)</v>
      </c>
      <c r="BX3" s="84" t="str">
        <f>'Decorative Post-Top'!BX3</f>
        <v>Available Purchased Warranty Extension (Years)</v>
      </c>
      <c r="BY3" s="84" t="str">
        <f>'Decorative Post-Top'!BY3</f>
        <v>Available Purchased Warranty Extension D/N Unit Cost</v>
      </c>
      <c r="BZ3" s="84" t="str">
        <f>'Decorative Post-Top'!BZ3</f>
        <v>Time Sold in Market (Years)</v>
      </c>
      <c r="CA3" s="84" t="str">
        <f>'Decorative Post-Top'!CA3</f>
        <v>Typical Lead Time
(Weeks)</v>
      </c>
    </row>
    <row r="4" spans="1:79" s="91" customFormat="1" ht="30" customHeight="1" x14ac:dyDescent="0.5">
      <c r="A4" s="87" t="s">
        <v>191</v>
      </c>
      <c r="B4" s="88"/>
      <c r="C4" s="88"/>
      <c r="D4" s="88"/>
      <c r="E4" s="88"/>
      <c r="F4" s="88"/>
      <c r="G4" s="88"/>
      <c r="H4" s="88"/>
      <c r="I4" s="88"/>
      <c r="J4" s="88"/>
      <c r="K4" s="88"/>
      <c r="L4" s="88"/>
      <c r="M4" s="88"/>
      <c r="N4" s="88"/>
      <c r="O4" s="88"/>
      <c r="P4" s="88"/>
      <c r="Q4" s="89"/>
      <c r="R4" s="88"/>
      <c r="S4" s="88"/>
      <c r="T4" s="88"/>
      <c r="U4" s="88"/>
      <c r="V4" s="88"/>
      <c r="W4" s="88"/>
      <c r="X4" s="88"/>
      <c r="Y4" s="88"/>
      <c r="Z4" s="88"/>
      <c r="AA4" s="88"/>
      <c r="AB4" s="88"/>
      <c r="AC4" s="88"/>
      <c r="AD4" s="88"/>
      <c r="AE4" s="88"/>
      <c r="AF4" s="88"/>
      <c r="AG4" s="88"/>
      <c r="AH4" s="88"/>
      <c r="AI4" s="88"/>
      <c r="AJ4" s="88"/>
      <c r="AK4" s="88"/>
      <c r="AL4" s="88"/>
      <c r="AM4" s="88"/>
      <c r="AN4" s="88"/>
      <c r="AO4" s="90"/>
      <c r="AP4" s="114"/>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row>
    <row r="5" spans="1:79" ht="45" customHeight="1" x14ac:dyDescent="0.3">
      <c r="A5" s="92" t="s">
        <v>215</v>
      </c>
      <c r="B5" s="93" t="s">
        <v>218</v>
      </c>
      <c r="C5" s="92" t="s">
        <v>320</v>
      </c>
      <c r="D5" s="96">
        <v>21</v>
      </c>
      <c r="E5" s="96">
        <v>10000</v>
      </c>
      <c r="F5" s="96" t="s">
        <v>53</v>
      </c>
      <c r="G5" s="95" t="s">
        <v>54</v>
      </c>
      <c r="H5" s="95" t="s">
        <v>170</v>
      </c>
      <c r="I5" s="97" t="s">
        <v>224</v>
      </c>
      <c r="J5" s="95">
        <v>5</v>
      </c>
      <c r="K5" s="12"/>
      <c r="L5" s="12"/>
      <c r="M5" s="12"/>
      <c r="N5" s="12"/>
      <c r="O5" s="12"/>
      <c r="P5" s="12"/>
      <c r="Q5" s="32"/>
      <c r="R5" s="12"/>
      <c r="S5" s="12"/>
      <c r="T5" s="12"/>
      <c r="U5" s="14"/>
      <c r="V5" s="12"/>
      <c r="W5" s="12"/>
      <c r="X5" s="14"/>
      <c r="Y5" s="12"/>
      <c r="Z5" s="12"/>
      <c r="AA5" s="12"/>
      <c r="AB5" s="12"/>
      <c r="AC5" s="12"/>
      <c r="AD5" s="12"/>
      <c r="AE5" s="12"/>
      <c r="AF5" s="13"/>
      <c r="AG5" s="16"/>
      <c r="AH5" s="16"/>
      <c r="AI5" s="16"/>
      <c r="AJ5" s="16"/>
      <c r="AK5" s="16"/>
      <c r="AL5" s="16"/>
      <c r="AM5" s="16"/>
      <c r="AN5" s="16"/>
      <c r="AO5" s="17"/>
      <c r="AP5" s="19"/>
      <c r="AQ5" s="12"/>
      <c r="AR5" s="16"/>
      <c r="AS5" s="12"/>
      <c r="AT5" s="13"/>
      <c r="AU5" s="16"/>
      <c r="AV5" s="16"/>
      <c r="AW5" s="16"/>
      <c r="AX5" s="16"/>
      <c r="AY5" s="12"/>
      <c r="AZ5" s="12"/>
      <c r="BA5" s="16"/>
      <c r="BB5" s="17"/>
      <c r="BC5" s="16"/>
      <c r="BD5" s="16"/>
      <c r="BE5" s="16"/>
      <c r="BF5" s="18"/>
      <c r="BG5" s="19"/>
      <c r="BH5" s="12"/>
      <c r="BI5" s="12"/>
      <c r="BJ5" s="15"/>
      <c r="BK5" s="20"/>
      <c r="BL5" s="20"/>
      <c r="BM5" s="20"/>
      <c r="BN5" s="20"/>
      <c r="BO5" s="20"/>
      <c r="BP5" s="20"/>
      <c r="BQ5" s="20"/>
      <c r="BR5" s="20"/>
      <c r="BS5" s="20"/>
      <c r="BT5" s="20"/>
      <c r="BU5" s="20"/>
      <c r="BV5" s="12"/>
      <c r="BW5" s="12"/>
      <c r="BX5" s="12"/>
      <c r="BY5" s="20"/>
      <c r="BZ5" s="12"/>
      <c r="CA5" s="21"/>
    </row>
    <row r="6" spans="1:79" ht="45" customHeight="1" x14ac:dyDescent="0.3">
      <c r="A6" s="115" t="s">
        <v>216</v>
      </c>
      <c r="B6" s="116" t="s">
        <v>219</v>
      </c>
      <c r="C6" s="115" t="str">
        <f>C5</f>
        <v>See Pre-Response Meeting Presentation for Crescent Park Existing Luminiare Style</v>
      </c>
      <c r="D6" s="117">
        <f>D5</f>
        <v>21</v>
      </c>
      <c r="E6" s="117">
        <v>13000</v>
      </c>
      <c r="F6" s="117" t="str">
        <f t="shared" ref="F6:J6" si="0">F5</f>
        <v>U0</v>
      </c>
      <c r="G6" s="120" t="str">
        <f t="shared" si="0"/>
        <v>0-10V</v>
      </c>
      <c r="H6" s="120" t="str">
        <f t="shared" si="0"/>
        <v>10kA</v>
      </c>
      <c r="I6" s="119" t="str">
        <f t="shared" si="0"/>
        <v>Pale Grey</v>
      </c>
      <c r="J6" s="120">
        <f t="shared" si="0"/>
        <v>5</v>
      </c>
      <c r="K6" s="22"/>
      <c r="L6" s="22"/>
      <c r="M6" s="22"/>
      <c r="N6" s="22"/>
      <c r="O6" s="22"/>
      <c r="P6" s="22"/>
      <c r="Q6" s="34"/>
      <c r="R6" s="22"/>
      <c r="S6" s="22"/>
      <c r="T6" s="22"/>
      <c r="U6" s="35"/>
      <c r="V6" s="22"/>
      <c r="W6" s="22"/>
      <c r="X6" s="35"/>
      <c r="Y6" s="22"/>
      <c r="Z6" s="22"/>
      <c r="AA6" s="22"/>
      <c r="AB6" s="22"/>
      <c r="AC6" s="22"/>
      <c r="AD6" s="22"/>
      <c r="AE6" s="22"/>
      <c r="AF6" s="23"/>
      <c r="AG6" s="24"/>
      <c r="AH6" s="24"/>
      <c r="AI6" s="24"/>
      <c r="AJ6" s="24"/>
      <c r="AK6" s="24"/>
      <c r="AL6" s="24"/>
      <c r="AM6" s="24"/>
      <c r="AN6" s="24"/>
      <c r="AO6" s="25"/>
      <c r="AP6" s="38"/>
      <c r="AQ6" s="22"/>
      <c r="AR6" s="24"/>
      <c r="AS6" s="22"/>
      <c r="AT6" s="23"/>
      <c r="AU6" s="24"/>
      <c r="AV6" s="24"/>
      <c r="AW6" s="24"/>
      <c r="AX6" s="24"/>
      <c r="AY6" s="22"/>
      <c r="AZ6" s="22"/>
      <c r="BA6" s="24"/>
      <c r="BB6" s="25"/>
      <c r="BC6" s="24"/>
      <c r="BD6" s="24"/>
      <c r="BE6" s="24"/>
      <c r="BF6" s="26"/>
      <c r="BG6" s="38"/>
      <c r="BH6" s="22"/>
      <c r="BI6" s="27"/>
      <c r="BJ6" s="36"/>
      <c r="BK6" s="27"/>
      <c r="BL6" s="27"/>
      <c r="BM6" s="27"/>
      <c r="BN6" s="27"/>
      <c r="BO6" s="27"/>
      <c r="BP6" s="27"/>
      <c r="BQ6" s="27"/>
      <c r="BR6" s="27"/>
      <c r="BS6" s="27"/>
      <c r="BT6" s="27"/>
      <c r="BU6" s="27"/>
      <c r="BV6" s="22"/>
      <c r="BW6" s="22"/>
      <c r="BX6" s="22"/>
      <c r="BY6" s="27"/>
      <c r="BZ6" s="22"/>
      <c r="CA6" s="37"/>
    </row>
    <row r="7" spans="1:79" s="91" customFormat="1" ht="30" customHeight="1" x14ac:dyDescent="0.5">
      <c r="A7" s="104" t="s">
        <v>217</v>
      </c>
      <c r="B7" s="105"/>
      <c r="C7" s="105"/>
      <c r="D7" s="105"/>
      <c r="E7" s="105"/>
      <c r="F7" s="105"/>
      <c r="G7" s="105"/>
      <c r="H7" s="105"/>
      <c r="I7" s="105"/>
      <c r="J7" s="105"/>
      <c r="K7" s="105"/>
      <c r="L7" s="105"/>
      <c r="M7" s="105"/>
      <c r="N7" s="105"/>
      <c r="O7" s="105"/>
      <c r="P7" s="105"/>
      <c r="Q7" s="106"/>
      <c r="R7" s="105"/>
      <c r="S7" s="105"/>
      <c r="T7" s="105"/>
      <c r="U7" s="105"/>
      <c r="V7" s="105"/>
      <c r="W7" s="105"/>
      <c r="X7" s="105"/>
      <c r="Y7" s="105"/>
      <c r="Z7" s="105"/>
      <c r="AA7" s="105"/>
      <c r="AB7" s="105"/>
      <c r="AC7" s="105"/>
      <c r="AD7" s="105"/>
      <c r="AE7" s="105"/>
      <c r="AF7" s="105"/>
      <c r="AG7" s="105"/>
      <c r="AH7" s="105"/>
      <c r="AI7" s="105"/>
      <c r="AJ7" s="105"/>
      <c r="AK7" s="105"/>
      <c r="AL7" s="105"/>
      <c r="AM7" s="105"/>
      <c r="AN7" s="105"/>
      <c r="AO7" s="107"/>
      <c r="AP7" s="121"/>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row>
    <row r="8" spans="1:79" ht="45" customHeight="1" x14ac:dyDescent="0.3">
      <c r="A8" s="123" t="str">
        <f t="shared" ref="A8:J8" si="1">A5</f>
        <v>PT-10L-T3-3K</v>
      </c>
      <c r="B8" s="123" t="str">
        <f t="shared" si="1"/>
        <v>Decorative Post-Top Luminaire, 10,000 Lumen, Type 5, 3000K, No Lens, Universal 120-277V, No Photocell, Pale Grey Finish, Side Mount Adapter</v>
      </c>
      <c r="C8" s="123" t="str">
        <f t="shared" si="1"/>
        <v>See Pre-Response Meeting Presentation for Crescent Park Existing Luminiare Style</v>
      </c>
      <c r="D8" s="124">
        <f t="shared" si="1"/>
        <v>21</v>
      </c>
      <c r="E8" s="124">
        <f t="shared" si="1"/>
        <v>10000</v>
      </c>
      <c r="F8" s="124" t="str">
        <f t="shared" si="1"/>
        <v>U0</v>
      </c>
      <c r="G8" s="125" t="str">
        <f t="shared" si="1"/>
        <v>0-10V</v>
      </c>
      <c r="H8" s="125" t="str">
        <f t="shared" si="1"/>
        <v>10kA</v>
      </c>
      <c r="I8" s="126" t="str">
        <f t="shared" si="1"/>
        <v>Pale Grey</v>
      </c>
      <c r="J8" s="125">
        <f t="shared" si="1"/>
        <v>5</v>
      </c>
      <c r="K8" s="12"/>
      <c r="L8" s="12"/>
      <c r="M8" s="12"/>
      <c r="N8" s="12"/>
      <c r="O8" s="12"/>
      <c r="P8" s="12"/>
      <c r="Q8" s="32"/>
      <c r="R8" s="12"/>
      <c r="S8" s="12"/>
      <c r="T8" s="12"/>
      <c r="U8" s="14"/>
      <c r="V8" s="12"/>
      <c r="W8" s="12"/>
      <c r="X8" s="14"/>
      <c r="Y8" s="12"/>
      <c r="Z8" s="12"/>
      <c r="AA8" s="12"/>
      <c r="AB8" s="12"/>
      <c r="AC8" s="12"/>
      <c r="AD8" s="12"/>
      <c r="AE8" s="12"/>
      <c r="AF8" s="13"/>
      <c r="AG8" s="16"/>
      <c r="AH8" s="16"/>
      <c r="AI8" s="16"/>
      <c r="AJ8" s="16"/>
      <c r="AK8" s="16"/>
      <c r="AL8" s="16"/>
      <c r="AM8" s="16"/>
      <c r="AN8" s="16"/>
      <c r="AO8" s="17"/>
      <c r="AP8" s="19"/>
      <c r="AQ8" s="12"/>
      <c r="AR8" s="16"/>
      <c r="AS8" s="12"/>
      <c r="AT8" s="13"/>
      <c r="AU8" s="16"/>
      <c r="AV8" s="16"/>
      <c r="AW8" s="16"/>
      <c r="AX8" s="16"/>
      <c r="AY8" s="12"/>
      <c r="AZ8" s="12"/>
      <c r="BA8" s="16"/>
      <c r="BB8" s="17"/>
      <c r="BC8" s="16"/>
      <c r="BD8" s="16"/>
      <c r="BE8" s="16"/>
      <c r="BF8" s="18"/>
      <c r="BG8" s="19"/>
      <c r="BH8" s="12"/>
      <c r="BI8" s="12"/>
      <c r="BJ8" s="15"/>
      <c r="BK8" s="20"/>
      <c r="BL8" s="20"/>
      <c r="BM8" s="20"/>
      <c r="BN8" s="20"/>
      <c r="BO8" s="20"/>
      <c r="BP8" s="20"/>
      <c r="BQ8" s="20"/>
      <c r="BR8" s="20"/>
      <c r="BS8" s="20"/>
      <c r="BT8" s="20"/>
      <c r="BU8" s="20"/>
      <c r="BV8" s="12"/>
      <c r="BW8" s="12"/>
      <c r="BX8" s="12"/>
      <c r="BY8" s="20"/>
      <c r="BZ8" s="12"/>
      <c r="CA8" s="21"/>
    </row>
    <row r="9" spans="1:79" ht="45" customHeight="1" x14ac:dyDescent="0.3">
      <c r="A9" s="92" t="str">
        <f>A6</f>
        <v>PD-13L-T3-3K</v>
      </c>
      <c r="B9" s="92" t="str">
        <f>B6</f>
        <v>Decorative Post-Top Luminaire, 13,000 Lumen, Type 3, 3000K, No Lens, Universal 120-277V, No Photocell, Pale Grey Finish, Side Mount Adapter</v>
      </c>
      <c r="C9" s="92" t="str">
        <f t="shared" ref="C9:D9" si="2">C8</f>
        <v>See Pre-Response Meeting Presentation for Crescent Park Existing Luminiare Style</v>
      </c>
      <c r="D9" s="96">
        <f t="shared" si="2"/>
        <v>21</v>
      </c>
      <c r="E9" s="96">
        <f t="shared" ref="E9:J9" si="3">E6</f>
        <v>13000</v>
      </c>
      <c r="F9" s="96" t="str">
        <f t="shared" si="3"/>
        <v>U0</v>
      </c>
      <c r="G9" s="95" t="str">
        <f t="shared" si="3"/>
        <v>0-10V</v>
      </c>
      <c r="H9" s="95" t="str">
        <f t="shared" si="3"/>
        <v>10kA</v>
      </c>
      <c r="I9" s="97" t="str">
        <f t="shared" si="3"/>
        <v>Pale Grey</v>
      </c>
      <c r="J9" s="95">
        <f t="shared" si="3"/>
        <v>5</v>
      </c>
      <c r="K9" s="22"/>
      <c r="L9" s="22"/>
      <c r="M9" s="22"/>
      <c r="N9" s="22"/>
      <c r="O9" s="22"/>
      <c r="P9" s="22"/>
      <c r="Q9" s="34"/>
      <c r="R9" s="22"/>
      <c r="S9" s="22"/>
      <c r="T9" s="22"/>
      <c r="U9" s="35"/>
      <c r="V9" s="22"/>
      <c r="W9" s="22"/>
      <c r="X9" s="35"/>
      <c r="Y9" s="22"/>
      <c r="Z9" s="22"/>
      <c r="AA9" s="22"/>
      <c r="AB9" s="22"/>
      <c r="AC9" s="22"/>
      <c r="AD9" s="22"/>
      <c r="AE9" s="22"/>
      <c r="AF9" s="23"/>
      <c r="AG9" s="24"/>
      <c r="AH9" s="24"/>
      <c r="AI9" s="24"/>
      <c r="AJ9" s="24"/>
      <c r="AK9" s="24"/>
      <c r="AL9" s="24"/>
      <c r="AM9" s="24"/>
      <c r="AN9" s="24"/>
      <c r="AO9" s="25"/>
      <c r="AP9" s="38"/>
      <c r="AQ9" s="22"/>
      <c r="AR9" s="24"/>
      <c r="AS9" s="22"/>
      <c r="AT9" s="23"/>
      <c r="AU9" s="24"/>
      <c r="AV9" s="24"/>
      <c r="AW9" s="24"/>
      <c r="AX9" s="24"/>
      <c r="AY9" s="22"/>
      <c r="AZ9" s="22"/>
      <c r="BA9" s="24"/>
      <c r="BB9" s="25"/>
      <c r="BC9" s="24"/>
      <c r="BD9" s="24"/>
      <c r="BE9" s="24"/>
      <c r="BF9" s="26"/>
      <c r="BG9" s="38"/>
      <c r="BH9" s="22"/>
      <c r="BI9" s="27"/>
      <c r="BJ9" s="36"/>
      <c r="BK9" s="27"/>
      <c r="BL9" s="27"/>
      <c r="BM9" s="27"/>
      <c r="BN9" s="27"/>
      <c r="BO9" s="27"/>
      <c r="BP9" s="27"/>
      <c r="BQ9" s="27"/>
      <c r="BR9" s="27"/>
      <c r="BS9" s="27"/>
      <c r="BT9" s="27"/>
      <c r="BU9" s="27"/>
      <c r="BV9" s="22"/>
      <c r="BW9" s="22"/>
      <c r="BX9" s="22"/>
      <c r="BY9" s="27"/>
      <c r="BZ9" s="22"/>
      <c r="CA9" s="37"/>
    </row>
    <row r="10" spans="1:79" s="91" customFormat="1" ht="30" customHeight="1" x14ac:dyDescent="0.5">
      <c r="A10" s="127" t="s">
        <v>220</v>
      </c>
      <c r="B10" s="128"/>
      <c r="C10" s="128"/>
      <c r="D10" s="128"/>
      <c r="E10" s="128"/>
      <c r="F10" s="128"/>
      <c r="G10" s="128"/>
      <c r="H10" s="128"/>
      <c r="I10" s="128"/>
      <c r="J10" s="128"/>
      <c r="K10" s="128"/>
      <c r="L10" s="128"/>
      <c r="M10" s="128"/>
      <c r="N10" s="128"/>
      <c r="O10" s="128"/>
      <c r="P10" s="128"/>
      <c r="Q10" s="129"/>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30"/>
      <c r="AP10" s="131"/>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row>
    <row r="11" spans="1:79" ht="45" customHeight="1" x14ac:dyDescent="0.3">
      <c r="A11" s="92" t="str">
        <f t="shared" ref="A11:J11" si="4">A8</f>
        <v>PT-10L-T3-3K</v>
      </c>
      <c r="B11" s="92" t="str">
        <f t="shared" si="4"/>
        <v>Decorative Post-Top Luminaire, 10,000 Lumen, Type 5, 3000K, No Lens, Universal 120-277V, No Photocell, Pale Grey Finish, Side Mount Adapter</v>
      </c>
      <c r="C11" s="92" t="str">
        <f t="shared" si="4"/>
        <v>See Pre-Response Meeting Presentation for Crescent Park Existing Luminiare Style</v>
      </c>
      <c r="D11" s="96">
        <f t="shared" si="4"/>
        <v>21</v>
      </c>
      <c r="E11" s="96">
        <f t="shared" si="4"/>
        <v>10000</v>
      </c>
      <c r="F11" s="96" t="str">
        <f t="shared" si="4"/>
        <v>U0</v>
      </c>
      <c r="G11" s="95" t="str">
        <f t="shared" si="4"/>
        <v>0-10V</v>
      </c>
      <c r="H11" s="95" t="str">
        <f t="shared" si="4"/>
        <v>10kA</v>
      </c>
      <c r="I11" s="97" t="str">
        <f t="shared" si="4"/>
        <v>Pale Grey</v>
      </c>
      <c r="J11" s="95">
        <f t="shared" si="4"/>
        <v>5</v>
      </c>
      <c r="K11" s="12"/>
      <c r="L11" s="12"/>
      <c r="M11" s="12"/>
      <c r="N11" s="12"/>
      <c r="O11" s="12"/>
      <c r="P11" s="12"/>
      <c r="Q11" s="32"/>
      <c r="R11" s="12"/>
      <c r="S11" s="12"/>
      <c r="T11" s="12"/>
      <c r="U11" s="14"/>
      <c r="V11" s="12"/>
      <c r="W11" s="12"/>
      <c r="X11" s="14"/>
      <c r="Y11" s="12"/>
      <c r="Z11" s="12"/>
      <c r="AA11" s="12"/>
      <c r="AB11" s="12"/>
      <c r="AC11" s="12"/>
      <c r="AD11" s="12"/>
      <c r="AE11" s="12"/>
      <c r="AF11" s="13"/>
      <c r="AG11" s="16"/>
      <c r="AH11" s="16"/>
      <c r="AI11" s="16"/>
      <c r="AJ11" s="16"/>
      <c r="AK11" s="16"/>
      <c r="AL11" s="16"/>
      <c r="AM11" s="16"/>
      <c r="AN11" s="16"/>
      <c r="AO11" s="17"/>
      <c r="AP11" s="19"/>
      <c r="AQ11" s="12"/>
      <c r="AR11" s="16"/>
      <c r="AS11" s="12"/>
      <c r="AT11" s="13"/>
      <c r="AU11" s="16"/>
      <c r="AV11" s="16"/>
      <c r="AW11" s="16"/>
      <c r="AX11" s="16"/>
      <c r="AY11" s="12"/>
      <c r="AZ11" s="12"/>
      <c r="BA11" s="16"/>
      <c r="BB11" s="17"/>
      <c r="BC11" s="16"/>
      <c r="BD11" s="16"/>
      <c r="BE11" s="16"/>
      <c r="BF11" s="18"/>
      <c r="BG11" s="19"/>
      <c r="BH11" s="12"/>
      <c r="BI11" s="12"/>
      <c r="BJ11" s="15"/>
      <c r="BK11" s="20"/>
      <c r="BL11" s="20"/>
      <c r="BM11" s="20"/>
      <c r="BN11" s="20"/>
      <c r="BO11" s="20"/>
      <c r="BP11" s="20"/>
      <c r="BQ11" s="20"/>
      <c r="BR11" s="20"/>
      <c r="BS11" s="20"/>
      <c r="BT11" s="20"/>
      <c r="BU11" s="20"/>
      <c r="BV11" s="12"/>
      <c r="BW11" s="12"/>
      <c r="BX11" s="12"/>
      <c r="BY11" s="20"/>
      <c r="BZ11" s="12"/>
      <c r="CA11" s="21"/>
    </row>
    <row r="12" spans="1:79" ht="45" customHeight="1" x14ac:dyDescent="0.3">
      <c r="A12" s="92" t="str">
        <f>A9</f>
        <v>PD-13L-T3-3K</v>
      </c>
      <c r="B12" s="92" t="str">
        <f>B9</f>
        <v>Decorative Post-Top Luminaire, 13,000 Lumen, Type 3, 3000K, No Lens, Universal 120-277V, No Photocell, Pale Grey Finish, Side Mount Adapter</v>
      </c>
      <c r="C12" s="92" t="str">
        <f t="shared" ref="C12:D12" si="5">C11</f>
        <v>See Pre-Response Meeting Presentation for Crescent Park Existing Luminiare Style</v>
      </c>
      <c r="D12" s="96">
        <f t="shared" si="5"/>
        <v>21</v>
      </c>
      <c r="E12" s="96">
        <f t="shared" ref="E12:J12" si="6">E9</f>
        <v>13000</v>
      </c>
      <c r="F12" s="96" t="str">
        <f t="shared" si="6"/>
        <v>U0</v>
      </c>
      <c r="G12" s="95" t="str">
        <f t="shared" si="6"/>
        <v>0-10V</v>
      </c>
      <c r="H12" s="95" t="str">
        <f t="shared" si="6"/>
        <v>10kA</v>
      </c>
      <c r="I12" s="97" t="str">
        <f t="shared" si="6"/>
        <v>Pale Grey</v>
      </c>
      <c r="J12" s="95">
        <f t="shared" si="6"/>
        <v>5</v>
      </c>
      <c r="K12" s="22"/>
      <c r="L12" s="22"/>
      <c r="M12" s="22"/>
      <c r="N12" s="22"/>
      <c r="O12" s="22"/>
      <c r="P12" s="22"/>
      <c r="Q12" s="34"/>
      <c r="R12" s="22"/>
      <c r="S12" s="22"/>
      <c r="T12" s="22"/>
      <c r="U12" s="35"/>
      <c r="V12" s="22"/>
      <c r="W12" s="22"/>
      <c r="X12" s="35"/>
      <c r="Y12" s="22"/>
      <c r="Z12" s="22"/>
      <c r="AA12" s="22"/>
      <c r="AB12" s="22"/>
      <c r="AC12" s="22"/>
      <c r="AD12" s="22"/>
      <c r="AE12" s="22"/>
      <c r="AF12" s="23"/>
      <c r="AG12" s="24"/>
      <c r="AH12" s="24"/>
      <c r="AI12" s="24"/>
      <c r="AJ12" s="24"/>
      <c r="AK12" s="24"/>
      <c r="AL12" s="24"/>
      <c r="AM12" s="24"/>
      <c r="AN12" s="24"/>
      <c r="AO12" s="25"/>
      <c r="AP12" s="38"/>
      <c r="AQ12" s="22"/>
      <c r="AR12" s="24"/>
      <c r="AS12" s="22"/>
      <c r="AT12" s="23"/>
      <c r="AU12" s="24"/>
      <c r="AV12" s="24"/>
      <c r="AW12" s="24"/>
      <c r="AX12" s="24"/>
      <c r="AY12" s="22"/>
      <c r="AZ12" s="22"/>
      <c r="BA12" s="24"/>
      <c r="BB12" s="25"/>
      <c r="BC12" s="24"/>
      <c r="BD12" s="24"/>
      <c r="BE12" s="24"/>
      <c r="BF12" s="26"/>
      <c r="BG12" s="38"/>
      <c r="BH12" s="22"/>
      <c r="BI12" s="27"/>
      <c r="BJ12" s="36"/>
      <c r="BK12" s="27"/>
      <c r="BL12" s="27"/>
      <c r="BM12" s="27"/>
      <c r="BN12" s="27"/>
      <c r="BO12" s="27"/>
      <c r="BP12" s="27"/>
      <c r="BQ12" s="27"/>
      <c r="BR12" s="27"/>
      <c r="BS12" s="27"/>
      <c r="BT12" s="27"/>
      <c r="BU12" s="27"/>
      <c r="BV12" s="22"/>
      <c r="BW12" s="22"/>
      <c r="BX12" s="22"/>
      <c r="BY12" s="27"/>
      <c r="BZ12" s="22"/>
      <c r="CA12" s="37"/>
    </row>
    <row r="13" spans="1:79" s="91" customFormat="1" ht="30" customHeight="1" x14ac:dyDescent="0.5">
      <c r="A13" s="87" t="s">
        <v>222</v>
      </c>
      <c r="B13" s="88"/>
      <c r="C13" s="88"/>
      <c r="D13" s="88"/>
      <c r="E13" s="88"/>
      <c r="F13" s="88"/>
      <c r="G13" s="88"/>
      <c r="H13" s="88"/>
      <c r="I13" s="88"/>
      <c r="J13" s="88"/>
      <c r="K13" s="88"/>
      <c r="L13" s="88"/>
      <c r="M13" s="88"/>
      <c r="N13" s="88"/>
      <c r="O13" s="88"/>
      <c r="P13" s="88"/>
      <c r="Q13" s="89"/>
      <c r="R13" s="88"/>
      <c r="S13" s="88"/>
      <c r="T13" s="88"/>
      <c r="U13" s="88"/>
      <c r="V13" s="88"/>
      <c r="W13" s="88"/>
      <c r="X13" s="88"/>
      <c r="Y13" s="88"/>
      <c r="Z13" s="88"/>
      <c r="AA13" s="88"/>
      <c r="AB13" s="88"/>
      <c r="AC13" s="88"/>
      <c r="AD13" s="88"/>
      <c r="AE13" s="88"/>
      <c r="AF13" s="88"/>
      <c r="AG13" s="88"/>
      <c r="AH13" s="88"/>
      <c r="AI13" s="88"/>
      <c r="AJ13" s="88"/>
      <c r="AK13" s="88"/>
      <c r="AL13" s="88"/>
      <c r="AM13" s="88"/>
      <c r="AN13" s="88"/>
      <c r="AO13" s="90"/>
      <c r="AP13" s="114"/>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row>
    <row r="14" spans="1:79" ht="45" customHeight="1" x14ac:dyDescent="0.3">
      <c r="A14" s="92" t="s">
        <v>221</v>
      </c>
      <c r="B14" s="93" t="s">
        <v>223</v>
      </c>
      <c r="C14" s="92" t="str">
        <f>C11</f>
        <v>See Pre-Response Meeting Presentation for Crescent Park Existing Luminiare Style</v>
      </c>
      <c r="D14" s="96">
        <v>12</v>
      </c>
      <c r="E14" s="96">
        <v>5000</v>
      </c>
      <c r="F14" s="96" t="s">
        <v>53</v>
      </c>
      <c r="G14" s="95" t="s">
        <v>54</v>
      </c>
      <c r="H14" s="95" t="s">
        <v>170</v>
      </c>
      <c r="I14" s="97" t="s">
        <v>224</v>
      </c>
      <c r="J14" s="95">
        <v>5</v>
      </c>
      <c r="K14" s="12"/>
      <c r="L14" s="12"/>
      <c r="M14" s="12"/>
      <c r="N14" s="12"/>
      <c r="O14" s="12"/>
      <c r="P14" s="12"/>
      <c r="Q14" s="32"/>
      <c r="R14" s="12"/>
      <c r="S14" s="12"/>
      <c r="T14" s="12"/>
      <c r="U14" s="14"/>
      <c r="V14" s="12"/>
      <c r="W14" s="12"/>
      <c r="X14" s="14"/>
      <c r="Y14" s="12"/>
      <c r="Z14" s="12"/>
      <c r="AA14" s="12"/>
      <c r="AB14" s="12"/>
      <c r="AC14" s="12"/>
      <c r="AD14" s="12"/>
      <c r="AE14" s="12"/>
      <c r="AF14" s="13"/>
      <c r="AG14" s="16"/>
      <c r="AH14" s="16"/>
      <c r="AI14" s="16"/>
      <c r="AJ14" s="16"/>
      <c r="AK14" s="16"/>
      <c r="AL14" s="16"/>
      <c r="AM14" s="16"/>
      <c r="AN14" s="16"/>
      <c r="AO14" s="17"/>
      <c r="AP14" s="19"/>
      <c r="AQ14" s="12"/>
      <c r="AR14" s="16"/>
      <c r="AS14" s="12"/>
      <c r="AT14" s="13"/>
      <c r="AU14" s="16"/>
      <c r="AV14" s="16"/>
      <c r="AW14" s="16"/>
      <c r="AX14" s="16"/>
      <c r="AY14" s="12"/>
      <c r="AZ14" s="12"/>
      <c r="BA14" s="16"/>
      <c r="BB14" s="17"/>
      <c r="BC14" s="16"/>
      <c r="BD14" s="16"/>
      <c r="BE14" s="16"/>
      <c r="BF14" s="18"/>
      <c r="BG14" s="19"/>
      <c r="BH14" s="12"/>
      <c r="BI14" s="12"/>
      <c r="BJ14" s="15"/>
      <c r="BK14" s="20"/>
      <c r="BL14" s="20"/>
      <c r="BM14" s="20"/>
      <c r="BN14" s="20"/>
      <c r="BO14" s="20"/>
      <c r="BP14" s="20"/>
      <c r="BQ14" s="20"/>
      <c r="BR14" s="20"/>
      <c r="BS14" s="20"/>
      <c r="BT14" s="20"/>
      <c r="BU14" s="20"/>
      <c r="BV14" s="12"/>
      <c r="BW14" s="12"/>
      <c r="BX14" s="12"/>
      <c r="BY14" s="20"/>
      <c r="BZ14" s="12"/>
      <c r="CA14" s="21"/>
    </row>
    <row r="15" spans="1:79" ht="45" customHeight="1" x14ac:dyDescent="0.3">
      <c r="A15" s="92" t="s">
        <v>225</v>
      </c>
      <c r="B15" s="93" t="s">
        <v>226</v>
      </c>
      <c r="C15" s="92" t="str">
        <f>C12</f>
        <v>See Pre-Response Meeting Presentation for Crescent Park Existing Luminiare Style</v>
      </c>
      <c r="D15" s="96">
        <v>12</v>
      </c>
      <c r="E15" s="96">
        <v>7000</v>
      </c>
      <c r="F15" s="96" t="s">
        <v>53</v>
      </c>
      <c r="G15" s="95" t="s">
        <v>54</v>
      </c>
      <c r="H15" s="95" t="s">
        <v>170</v>
      </c>
      <c r="I15" s="97" t="s">
        <v>224</v>
      </c>
      <c r="J15" s="95">
        <v>5</v>
      </c>
      <c r="K15" s="22"/>
      <c r="L15" s="22"/>
      <c r="M15" s="22"/>
      <c r="N15" s="22"/>
      <c r="O15" s="22"/>
      <c r="P15" s="22"/>
      <c r="Q15" s="34"/>
      <c r="R15" s="22"/>
      <c r="S15" s="22"/>
      <c r="T15" s="22"/>
      <c r="U15" s="35"/>
      <c r="V15" s="22"/>
      <c r="W15" s="22"/>
      <c r="X15" s="35"/>
      <c r="Y15" s="22"/>
      <c r="Z15" s="22"/>
      <c r="AA15" s="22"/>
      <c r="AB15" s="22"/>
      <c r="AC15" s="22"/>
      <c r="AD15" s="22"/>
      <c r="AE15" s="22"/>
      <c r="AF15" s="23"/>
      <c r="AG15" s="24"/>
      <c r="AH15" s="24"/>
      <c r="AI15" s="24"/>
      <c r="AJ15" s="24"/>
      <c r="AK15" s="24"/>
      <c r="AL15" s="24"/>
      <c r="AM15" s="24"/>
      <c r="AN15" s="24"/>
      <c r="AO15" s="25"/>
      <c r="AP15" s="38"/>
      <c r="AQ15" s="22"/>
      <c r="AR15" s="24"/>
      <c r="AS15" s="22"/>
      <c r="AT15" s="23"/>
      <c r="AU15" s="24"/>
      <c r="AV15" s="24"/>
      <c r="AW15" s="24"/>
      <c r="AX15" s="24"/>
      <c r="AY15" s="22"/>
      <c r="AZ15" s="22"/>
      <c r="BA15" s="24"/>
      <c r="BB15" s="25"/>
      <c r="BC15" s="24"/>
      <c r="BD15" s="24"/>
      <c r="BE15" s="24"/>
      <c r="BF15" s="26"/>
      <c r="BG15" s="38"/>
      <c r="BH15" s="22"/>
      <c r="BI15" s="27"/>
      <c r="BJ15" s="36"/>
      <c r="BK15" s="27"/>
      <c r="BL15" s="27"/>
      <c r="BM15" s="27"/>
      <c r="BN15" s="27"/>
      <c r="BO15" s="27"/>
      <c r="BP15" s="27"/>
      <c r="BQ15" s="27"/>
      <c r="BR15" s="27"/>
      <c r="BS15" s="27"/>
      <c r="BT15" s="27"/>
      <c r="BU15" s="27"/>
      <c r="BV15" s="22"/>
      <c r="BW15" s="22"/>
      <c r="BX15" s="22"/>
      <c r="BY15" s="27"/>
      <c r="BZ15" s="22"/>
      <c r="CA15" s="37"/>
    </row>
    <row r="16" spans="1:79" x14ac:dyDescent="0.3">
      <c r="Q16" s="43"/>
      <c r="AO16" s="43"/>
      <c r="AP16" s="43"/>
    </row>
    <row r="17" s="43" customFormat="1" x14ac:dyDescent="0.3"/>
    <row r="18" s="43" customFormat="1" x14ac:dyDescent="0.3"/>
    <row r="19" s="43" customFormat="1" x14ac:dyDescent="0.3"/>
    <row r="20" s="43" customFormat="1" x14ac:dyDescent="0.3"/>
    <row r="21" s="43" customFormat="1" x14ac:dyDescent="0.3"/>
    <row r="22" s="43" customFormat="1" x14ac:dyDescent="0.3"/>
    <row r="23" s="43" customFormat="1" x14ac:dyDescent="0.3"/>
    <row r="24" s="43" customFormat="1" x14ac:dyDescent="0.3"/>
    <row r="25" s="43" customFormat="1" x14ac:dyDescent="0.3"/>
    <row r="26" s="43" customFormat="1" x14ac:dyDescent="0.3"/>
    <row r="27" s="43" customFormat="1" x14ac:dyDescent="0.3"/>
    <row r="28" s="43" customFormat="1" x14ac:dyDescent="0.3"/>
    <row r="29" s="43" customFormat="1" x14ac:dyDescent="0.3"/>
    <row r="30" s="43" customFormat="1" x14ac:dyDescent="0.3"/>
    <row r="31" s="43" customFormat="1" x14ac:dyDescent="0.3"/>
    <row r="32" s="43" customFormat="1" x14ac:dyDescent="0.3"/>
    <row r="33" s="43" customFormat="1" x14ac:dyDescent="0.3"/>
    <row r="34" s="43" customFormat="1" x14ac:dyDescent="0.3"/>
    <row r="35" s="43" customFormat="1" x14ac:dyDescent="0.3"/>
  </sheetData>
  <sheetProtection algorithmName="SHA-512" hashValue="6JqBBqDTPbke4813MC5EYAKFIaIHKi01hn3oKAWJLwslPtSzUKGvAH0OkufJWee3JW8zjq45eoTphWbxH9gXrA==" saltValue="0fndYeRVqLmXJ6JkBF21xw==" spinCount="100000" sheet="1" objects="1" scenarios="1"/>
  <mergeCells count="10">
    <mergeCell ref="K1:CA1"/>
    <mergeCell ref="K2:L2"/>
    <mergeCell ref="M2:AE2"/>
    <mergeCell ref="AF2:AY2"/>
    <mergeCell ref="AZ2:BH2"/>
    <mergeCell ref="BI2:BU2"/>
    <mergeCell ref="BV2:CA2"/>
    <mergeCell ref="A1:J1"/>
    <mergeCell ref="A2:E2"/>
    <mergeCell ref="F2:J2"/>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24D8-EB45-4447-A513-832268E787F3}">
  <sheetPr>
    <tabColor theme="9" tint="0.39997558519241921"/>
  </sheetPr>
  <dimension ref="A1:CR30"/>
  <sheetViews>
    <sheetView zoomScale="70" zoomScaleNormal="70" workbookViewId="0">
      <selection activeCell="L26" sqref="L26"/>
    </sheetView>
  </sheetViews>
  <sheetFormatPr defaultColWidth="8.6640625" defaultRowHeight="14.4" x14ac:dyDescent="0.3"/>
  <cols>
    <col min="1" max="1" width="21.44140625" style="43" customWidth="1"/>
    <col min="2" max="2" width="38.33203125" style="43" customWidth="1"/>
    <col min="3" max="4" width="12.6640625" style="43" customWidth="1"/>
    <col min="5" max="5" width="15.44140625" style="43" customWidth="1"/>
    <col min="6" max="6" width="9.44140625" style="43" customWidth="1"/>
    <col min="7" max="7" width="10" style="43" customWidth="1"/>
    <col min="8" max="8" width="10.33203125" style="43" customWidth="1"/>
    <col min="9" max="9" width="12.6640625" style="43" customWidth="1"/>
    <col min="10" max="10" width="16.44140625" style="43" customWidth="1"/>
    <col min="11" max="11" width="10.5546875" style="43" customWidth="1"/>
    <col min="12" max="12" width="25.5546875" style="43" customWidth="1"/>
    <col min="13" max="13" width="34.33203125" style="43" customWidth="1"/>
    <col min="14" max="16" width="24.33203125" style="43" customWidth="1"/>
    <col min="17" max="27" width="11.44140625" style="43" customWidth="1"/>
    <col min="28" max="29" width="16.6640625" style="43" customWidth="1"/>
    <col min="30" max="30" width="13.6640625" style="43" customWidth="1"/>
    <col min="31" max="32" width="11.6640625" style="43" customWidth="1"/>
    <col min="33" max="33" width="13.44140625" style="43" customWidth="1"/>
    <col min="34" max="34" width="11.6640625" style="43" customWidth="1"/>
    <col min="35" max="35" width="12.33203125" style="43" customWidth="1"/>
    <col min="36" max="36" width="13" style="43" customWidth="1"/>
    <col min="37" max="37" width="15.44140625" style="43" customWidth="1"/>
    <col min="38" max="42" width="10.6640625" style="43" customWidth="1"/>
    <col min="43" max="47" width="18" style="43" customWidth="1"/>
    <col min="48" max="51" width="10.44140625" style="43" customWidth="1"/>
    <col min="52" max="52" width="18.5546875" style="43" customWidth="1"/>
    <col min="53" max="53" width="11.5546875" style="43" customWidth="1"/>
    <col min="54" max="61" width="10.6640625" style="43" customWidth="1"/>
    <col min="62" max="62" width="11.33203125" style="43" customWidth="1"/>
    <col min="63" max="64" width="12.44140625" style="43" customWidth="1"/>
    <col min="65" max="67" width="11.6640625" style="43" customWidth="1"/>
    <col min="68" max="68" width="13.33203125" style="43" customWidth="1"/>
    <col min="69" max="69" width="13.44140625" style="43" customWidth="1"/>
    <col min="70" max="70" width="14.5546875" style="43" customWidth="1"/>
    <col min="71" max="71" width="12.5546875" style="43" customWidth="1"/>
    <col min="72" max="72" width="14.44140625" style="43" customWidth="1"/>
    <col min="73" max="75" width="17.44140625" style="43" customWidth="1"/>
    <col min="76" max="90" width="12.5546875" style="43" customWidth="1"/>
    <col min="91" max="96" width="13.44140625" style="43" customWidth="1"/>
    <col min="97" max="16384" width="8.6640625" style="43"/>
  </cols>
  <sheetData>
    <row r="1" spans="1:96" ht="31.2" x14ac:dyDescent="0.3">
      <c r="A1" s="68" t="s">
        <v>293</v>
      </c>
      <c r="B1" s="68"/>
      <c r="C1" s="68"/>
      <c r="D1" s="68"/>
      <c r="E1" s="68"/>
      <c r="F1" s="68"/>
      <c r="G1" s="68"/>
      <c r="H1" s="68"/>
      <c r="I1" s="68"/>
      <c r="J1" s="68"/>
      <c r="K1" s="68"/>
      <c r="L1" s="69" t="s">
        <v>72</v>
      </c>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row>
    <row r="2" spans="1:96" ht="45" customHeight="1" x14ac:dyDescent="0.3">
      <c r="A2" s="71" t="s">
        <v>24</v>
      </c>
      <c r="B2" s="72"/>
      <c r="C2" s="72"/>
      <c r="D2" s="72"/>
      <c r="E2" s="71" t="s">
        <v>90</v>
      </c>
      <c r="F2" s="72"/>
      <c r="G2" s="72"/>
      <c r="H2" s="72"/>
      <c r="I2" s="72"/>
      <c r="J2" s="72"/>
      <c r="K2" s="72"/>
      <c r="L2" s="73" t="s">
        <v>71</v>
      </c>
      <c r="M2" s="74"/>
      <c r="N2" s="75" t="s">
        <v>87</v>
      </c>
      <c r="O2" s="76"/>
      <c r="P2" s="76"/>
      <c r="Q2" s="76"/>
      <c r="R2" s="76"/>
      <c r="S2" s="76"/>
      <c r="T2" s="76"/>
      <c r="U2" s="76"/>
      <c r="V2" s="76"/>
      <c r="W2" s="76"/>
      <c r="X2" s="76"/>
      <c r="Y2" s="76"/>
      <c r="Z2" s="76"/>
      <c r="AA2" s="76"/>
      <c r="AB2" s="76"/>
      <c r="AC2" s="76"/>
      <c r="AD2" s="76"/>
      <c r="AE2" s="76"/>
      <c r="AF2" s="76"/>
      <c r="AG2" s="76"/>
      <c r="AH2" s="76"/>
      <c r="AI2" s="76"/>
      <c r="AJ2" s="76"/>
      <c r="AK2" s="77" t="s">
        <v>81</v>
      </c>
      <c r="AL2" s="78"/>
      <c r="AM2" s="78"/>
      <c r="AN2" s="78"/>
      <c r="AO2" s="78"/>
      <c r="AP2" s="78"/>
      <c r="AQ2" s="78"/>
      <c r="AR2" s="78"/>
      <c r="AS2" s="78"/>
      <c r="AT2" s="78"/>
      <c r="AU2" s="78"/>
      <c r="AV2" s="78"/>
      <c r="AW2" s="78"/>
      <c r="AX2" s="78"/>
      <c r="AY2" s="78"/>
      <c r="AZ2" s="78"/>
      <c r="BA2" s="78"/>
      <c r="BB2" s="78"/>
      <c r="BC2" s="78"/>
      <c r="BD2" s="78"/>
      <c r="BE2" s="78"/>
      <c r="BF2" s="78"/>
      <c r="BG2" s="78"/>
      <c r="BH2" s="78"/>
      <c r="BI2" s="78"/>
      <c r="BJ2" s="75" t="s">
        <v>241</v>
      </c>
      <c r="BK2" s="76"/>
      <c r="BL2" s="76"/>
      <c r="BM2" s="76"/>
      <c r="BN2" s="76"/>
      <c r="BO2" s="76"/>
      <c r="BP2" s="76"/>
      <c r="BQ2" s="76"/>
      <c r="BR2" s="79"/>
      <c r="BS2" s="77" t="s">
        <v>242</v>
      </c>
      <c r="BT2" s="78"/>
      <c r="BU2" s="78"/>
      <c r="BV2" s="78"/>
      <c r="BW2" s="78"/>
      <c r="BX2" s="78"/>
      <c r="BY2" s="78"/>
      <c r="BZ2" s="78"/>
      <c r="CA2" s="78"/>
      <c r="CB2" s="78"/>
      <c r="CC2" s="78"/>
      <c r="CD2" s="78"/>
      <c r="CE2" s="78"/>
      <c r="CF2" s="78"/>
      <c r="CG2" s="78"/>
      <c r="CH2" s="78"/>
      <c r="CI2" s="78"/>
      <c r="CJ2" s="78"/>
      <c r="CK2" s="78"/>
      <c r="CL2" s="78"/>
      <c r="CM2" s="75" t="s">
        <v>92</v>
      </c>
      <c r="CN2" s="76"/>
      <c r="CO2" s="76"/>
      <c r="CP2" s="76"/>
      <c r="CQ2" s="76"/>
      <c r="CR2" s="76"/>
    </row>
    <row r="3" spans="1:96" ht="157.94999999999999" customHeight="1" x14ac:dyDescent="0.3">
      <c r="A3" s="80" t="s">
        <v>163</v>
      </c>
      <c r="B3" s="80" t="s">
        <v>281</v>
      </c>
      <c r="C3" s="81" t="s">
        <v>26</v>
      </c>
      <c r="D3" s="81" t="s">
        <v>25</v>
      </c>
      <c r="E3" s="81" t="s">
        <v>68</v>
      </c>
      <c r="F3" s="81" t="s">
        <v>62</v>
      </c>
      <c r="G3" s="81" t="s">
        <v>168</v>
      </c>
      <c r="H3" s="81" t="s">
        <v>69</v>
      </c>
      <c r="I3" s="81" t="s">
        <v>198</v>
      </c>
      <c r="J3" s="81" t="s">
        <v>67</v>
      </c>
      <c r="K3" s="81" t="s">
        <v>63</v>
      </c>
      <c r="L3" s="83" t="s">
        <v>27</v>
      </c>
      <c r="M3" s="83" t="s">
        <v>28</v>
      </c>
      <c r="N3" s="84" t="s">
        <v>29</v>
      </c>
      <c r="O3" s="84" t="s">
        <v>162</v>
      </c>
      <c r="P3" s="84" t="s">
        <v>257</v>
      </c>
      <c r="Q3" s="84" t="s">
        <v>30</v>
      </c>
      <c r="R3" s="84" t="s">
        <v>31</v>
      </c>
      <c r="S3" s="84" t="s">
        <v>70</v>
      </c>
      <c r="T3" s="84" t="s">
        <v>294</v>
      </c>
      <c r="U3" s="84" t="s">
        <v>295</v>
      </c>
      <c r="V3" s="84" t="s">
        <v>61</v>
      </c>
      <c r="W3" s="84" t="s">
        <v>32</v>
      </c>
      <c r="X3" s="84" t="s">
        <v>290</v>
      </c>
      <c r="Y3" s="84" t="s">
        <v>260</v>
      </c>
      <c r="Z3" s="84" t="s">
        <v>296</v>
      </c>
      <c r="AA3" s="84" t="s">
        <v>58</v>
      </c>
      <c r="AB3" s="84" t="s">
        <v>59</v>
      </c>
      <c r="AC3" s="84" t="s">
        <v>60</v>
      </c>
      <c r="AD3" s="84" t="s">
        <v>297</v>
      </c>
      <c r="AE3" s="84" t="str">
        <f>'Decorative Post-Top'!Z3</f>
        <v>Nominal Input Voltage Options</v>
      </c>
      <c r="AF3" s="84" t="str">
        <f>'Decorative Post-Top'!AA3</f>
        <v>Driver Drive Current @ Full Light Output (mA)</v>
      </c>
      <c r="AG3" s="84" t="str">
        <f>'Decorative Post-Top'!AB3</f>
        <v>Driver Total Harmonic Distortion</v>
      </c>
      <c r="AH3" s="84" t="str">
        <f>'Decorative Post-Top'!AC3</f>
        <v>Driver Power Factor</v>
      </c>
      <c r="AI3" s="84" t="str">
        <f>'Decorative Post-Top'!AD3</f>
        <v>Standard Surge Rating</v>
      </c>
      <c r="AJ3" s="84" t="str">
        <f>'Decorative Post-Top'!AE3</f>
        <v>Available Upgraded Surge Rating Options</v>
      </c>
      <c r="AK3" s="83" t="str">
        <f>'Decorative Post-Top'!AF3</f>
        <v>Make/Model of LED Light Source(s)</v>
      </c>
      <c r="AL3" s="83" t="str">
        <f>'Decorative Post-Top'!AG3</f>
        <v>Initial Delivered Lumens @ 25C</v>
      </c>
      <c r="AM3" s="83" t="str">
        <f>'Decorative Post-Top'!AH3</f>
        <v>Initial Delivered Lumens @ 35C</v>
      </c>
      <c r="AN3" s="83" t="str">
        <f>'Decorative Post-Top'!AI3</f>
        <v>BUG Rating:
B (Backlight)</v>
      </c>
      <c r="AO3" s="83" t="str">
        <f>'Decorative Post-Top'!AJ3</f>
        <v>BUG Rating:
U (Uplight)</v>
      </c>
      <c r="AP3" s="83" t="str">
        <f>'Decorative Post-Top'!AK3</f>
        <v>BUG Rating:
G (Glare)</v>
      </c>
      <c r="AQ3" s="83" t="str">
        <f>'Decorative Post-Top'!AL3</f>
        <v>Total Delivered Lumens within the Very High Angle (80-90%) Glare range</v>
      </c>
      <c r="AR3" s="83" t="str">
        <f>'Decorative Post-Top'!AM3</f>
        <v>Lensing Options that reduce glare or source brightness.  List and Describe.</v>
      </c>
      <c r="AS3" s="83" t="str">
        <f>'Decorative Post-Top'!AN3</f>
        <v>Reduced Source Brightness Lens Option
Part #
(if available)</v>
      </c>
      <c r="AT3" s="83" t="str">
        <f>'Decorative Post-Top'!AO3</f>
        <v>Reduced Source Brightness Lens Lumen Reduction %</v>
      </c>
      <c r="AU3" s="83" t="str">
        <f>'Decorative Post-Top'!AP3</f>
        <v>Reduced Source Brightness Lens BUG Rating</v>
      </c>
      <c r="AV3" s="83" t="str">
        <f>'Decorative Post-Top'!AQ3</f>
        <v>House Side Shield Available
(Y or N)</v>
      </c>
      <c r="AW3" s="83" t="s">
        <v>298</v>
      </c>
      <c r="AX3" s="83" t="s">
        <v>299</v>
      </c>
      <c r="AY3" s="83" t="s">
        <v>300</v>
      </c>
      <c r="AZ3" s="83" t="s">
        <v>301</v>
      </c>
      <c r="BA3" s="83" t="str">
        <f>'Decorative Post-Top'!AR3</f>
        <v>Available IES Distribution Types</v>
      </c>
      <c r="BB3" s="83" t="s">
        <v>85</v>
      </c>
      <c r="BC3" s="83" t="str">
        <f>'Decorative Post-Top'!AS3</f>
        <v>CCT</v>
      </c>
      <c r="BD3" s="83" t="str">
        <f>'Decorative Post-Top'!AT3</f>
        <v>CCT Variation
(+ or -)</v>
      </c>
      <c r="BE3" s="83" t="str">
        <f>'Decorative Post-Top'!AU3</f>
        <v>2700K CCT Availability
(Y or N)</v>
      </c>
      <c r="BF3" s="83" t="str">
        <f>'Decorative Post-Top'!AV3</f>
        <v>3000K CCT Availability
(Y or N)</v>
      </c>
      <c r="BG3" s="83" t="str">
        <f>'Decorative Post-Top'!AW3</f>
        <v>3500K CCT Availability
(Y or N)</v>
      </c>
      <c r="BH3" s="83" t="str">
        <f>'Decorative Post-Top'!AX3</f>
        <v>4000K CCT Availability
(Y or N)</v>
      </c>
      <c r="BI3" s="83" t="str">
        <f>'Decorative Post-Top'!AY3</f>
        <v>Color Rendering Index
(CRI)</v>
      </c>
      <c r="BJ3" s="84" t="str">
        <f>'Decorative Post-Top'!AZ3</f>
        <v>System Watts</v>
      </c>
      <c r="BK3" s="84" t="str">
        <f>'Decorative Post-Top'!BA3</f>
        <v>IES LM-80 Test Duration (Hours)</v>
      </c>
      <c r="BL3" s="84" t="str">
        <f>'Decorative Post-Top'!BB3</f>
        <v>Depreciation % @ 43,800 Hours</v>
      </c>
      <c r="BM3" s="84" t="str">
        <f>'Decorative Post-Top'!BC3</f>
        <v>L70 Rated Life
(TM-21 Calculated Hours, NOT Reported)</v>
      </c>
      <c r="BN3" s="84" t="str">
        <f>'Decorative Post-Top'!BD3</f>
        <v>L80 Rated Life
(TM-21 Calculated Hours, NOT Reported)</v>
      </c>
      <c r="BO3" s="84" t="str">
        <f>'Decorative Post-Top'!BE3</f>
        <v>L90 Rated Life
(TM-21 Calculated Hours, NOT Reported)</v>
      </c>
      <c r="BP3" s="84" t="str">
        <f>'Decorative Post-Top'!BF3</f>
        <v>Driver Temperature Rating</v>
      </c>
      <c r="BQ3" s="84" t="str">
        <f>'Decorative Post-Top'!BG3</f>
        <v>Driver 90% Survival Rated Life (Hours)</v>
      </c>
      <c r="BR3" s="84" t="str">
        <f>'Decorative Post-Top'!BH3</f>
        <v>Assumed Junction Temp C for Rated Life
&lt;&lt;&lt;</v>
      </c>
      <c r="BS3" s="83" t="s">
        <v>291</v>
      </c>
      <c r="BT3" s="83" t="str">
        <f>'Decorative Post-Top'!BJ3</f>
        <v>Is the Base Luminaire or Kit Unit D/N Cost impacted by Tariffs?</v>
      </c>
      <c r="BU3" s="83" t="str">
        <f>'Decorative Post-Top'!BK3</f>
        <v>If the Base Luminaire Unit D/N Cost is impacted by Tariffs, indicate portion of Unit D/N Cost ($)</v>
      </c>
      <c r="BV3" s="83" t="str">
        <f>'Decorative Post-Top'!BL3</f>
        <v>Buy American Act (BAA)
Luminaire Unit D/N Cost Adder</v>
      </c>
      <c r="BW3" s="83" t="str">
        <f>'Decorative Post-Top'!BM3</f>
        <v>Build America Buy America Act (BABA)
Luminaire Unit D/N Cost Adder</v>
      </c>
      <c r="BX3" s="83" t="s">
        <v>302</v>
      </c>
      <c r="BY3" s="83" t="s">
        <v>42</v>
      </c>
      <c r="BZ3" s="83" t="s">
        <v>303</v>
      </c>
      <c r="CA3" s="83" t="s">
        <v>84</v>
      </c>
      <c r="CB3" s="83" t="s">
        <v>43</v>
      </c>
      <c r="CC3" s="83" t="s">
        <v>44</v>
      </c>
      <c r="CD3" s="83" t="s">
        <v>57</v>
      </c>
      <c r="CE3" s="83" t="s">
        <v>56</v>
      </c>
      <c r="CF3" s="83" t="s">
        <v>64</v>
      </c>
      <c r="CG3" s="83" t="s">
        <v>65</v>
      </c>
      <c r="CH3" s="83" t="s">
        <v>199</v>
      </c>
      <c r="CI3" s="83" t="s">
        <v>200</v>
      </c>
      <c r="CJ3" s="83" t="str">
        <f>'Decorative Post-Top'!BS3</f>
        <v>Upgraded Surge D/N Cost Adder</v>
      </c>
      <c r="CK3" s="83" t="str">
        <f>'Decorative Post-Top'!BT3</f>
        <v>Level 2 Vibration D/N Cost Adder</v>
      </c>
      <c r="CL3" s="83" t="str">
        <f>'Decorative Post-Top'!BU3</f>
        <v>Addressable Driver D/N Cost Adder (e.g. D4i)</v>
      </c>
      <c r="CM3" s="84" t="str">
        <f>'Decorative Post-Top'!BV3</f>
        <v>Standard Published Warranty
(Years)</v>
      </c>
      <c r="CN3" s="84" t="str">
        <f>'Decorative Post-Top'!BW3</f>
        <v>Maximum Extended Navy Yard Project Warranty @ No Cost Adder
(Years)</v>
      </c>
      <c r="CO3" s="84" t="str">
        <f>'Decorative Post-Top'!BX3</f>
        <v>Available Purchased Warranty Extension (Years)</v>
      </c>
      <c r="CP3" s="84" t="str">
        <f>'Decorative Post-Top'!BY3</f>
        <v>Available Purchased Warranty Extension D/N Unit Cost</v>
      </c>
      <c r="CQ3" s="84" t="str">
        <f>'Decorative Post-Top'!BZ3</f>
        <v>Time Sold in Market (Years)</v>
      </c>
      <c r="CR3" s="84" t="str">
        <f>'Decorative Post-Top'!CA3</f>
        <v>Typical Lead Time
(Weeks)</v>
      </c>
    </row>
    <row r="4" spans="1:96" s="91" customFormat="1" ht="30" customHeight="1" x14ac:dyDescent="0.5">
      <c r="A4" s="87" t="s">
        <v>196</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row>
    <row r="5" spans="1:96" ht="30" customHeight="1" x14ac:dyDescent="0.3">
      <c r="A5" s="92" t="s">
        <v>155</v>
      </c>
      <c r="B5" s="92" t="s">
        <v>182</v>
      </c>
      <c r="C5" s="95">
        <f>77+138</f>
        <v>215</v>
      </c>
      <c r="D5" s="96">
        <v>4000</v>
      </c>
      <c r="E5" s="96" t="s">
        <v>197</v>
      </c>
      <c r="F5" s="96" t="s">
        <v>53</v>
      </c>
      <c r="G5" s="96" t="s">
        <v>77</v>
      </c>
      <c r="H5" s="96" t="s">
        <v>54</v>
      </c>
      <c r="I5" s="96" t="s">
        <v>83</v>
      </c>
      <c r="J5" s="97" t="s">
        <v>91</v>
      </c>
      <c r="K5" s="95">
        <v>5</v>
      </c>
      <c r="L5" s="12"/>
      <c r="M5" s="12"/>
      <c r="N5" s="12"/>
      <c r="O5" s="12"/>
      <c r="P5" s="12"/>
      <c r="Q5" s="12"/>
      <c r="R5" s="12"/>
      <c r="S5" s="12"/>
      <c r="T5" s="12"/>
      <c r="U5" s="13"/>
      <c r="V5" s="12"/>
      <c r="W5" s="14"/>
      <c r="X5" s="12"/>
      <c r="Y5" s="12"/>
      <c r="Z5" s="14"/>
      <c r="AA5" s="15"/>
      <c r="AB5" s="15"/>
      <c r="AC5" s="15"/>
      <c r="AD5" s="12"/>
      <c r="AE5" s="12"/>
      <c r="AF5" s="12"/>
      <c r="AG5" s="12"/>
      <c r="AH5" s="12"/>
      <c r="AI5" s="12"/>
      <c r="AJ5" s="12"/>
      <c r="AK5" s="13"/>
      <c r="AL5" s="16"/>
      <c r="AM5" s="16"/>
      <c r="AN5" s="16"/>
      <c r="AO5" s="16"/>
      <c r="AP5" s="16"/>
      <c r="AQ5" s="16"/>
      <c r="AR5" s="16"/>
      <c r="AS5" s="16"/>
      <c r="AT5" s="16"/>
      <c r="AU5" s="16"/>
      <c r="AV5" s="16"/>
      <c r="AW5" s="16"/>
      <c r="AX5" s="16"/>
      <c r="AY5" s="16"/>
      <c r="AZ5" s="16"/>
      <c r="BA5" s="16"/>
      <c r="BB5" s="16"/>
      <c r="BC5" s="12"/>
      <c r="BD5" s="13"/>
      <c r="BE5" s="16"/>
      <c r="BF5" s="16"/>
      <c r="BG5" s="16"/>
      <c r="BH5" s="16"/>
      <c r="BI5" s="12"/>
      <c r="BJ5" s="12"/>
      <c r="BK5" s="16"/>
      <c r="BL5" s="17"/>
      <c r="BM5" s="16"/>
      <c r="BN5" s="16"/>
      <c r="BO5" s="16"/>
      <c r="BP5" s="18"/>
      <c r="BQ5" s="19"/>
      <c r="BR5" s="12"/>
      <c r="BS5" s="20"/>
      <c r="BT5" s="15"/>
      <c r="BU5" s="20"/>
      <c r="BV5" s="20"/>
      <c r="BW5" s="20"/>
      <c r="BX5" s="20"/>
      <c r="BY5" s="20"/>
      <c r="BZ5" s="20"/>
      <c r="CA5" s="20"/>
      <c r="CB5" s="20"/>
      <c r="CC5" s="20"/>
      <c r="CD5" s="20"/>
      <c r="CE5" s="20"/>
      <c r="CF5" s="20"/>
      <c r="CG5" s="20"/>
      <c r="CH5" s="20"/>
      <c r="CI5" s="20"/>
      <c r="CJ5" s="20"/>
      <c r="CK5" s="20"/>
      <c r="CL5" s="20"/>
      <c r="CM5" s="12"/>
      <c r="CN5" s="12"/>
      <c r="CO5" s="12"/>
      <c r="CP5" s="20"/>
      <c r="CQ5" s="12"/>
      <c r="CR5" s="21"/>
    </row>
    <row r="6" spans="1:96" ht="30" customHeight="1" x14ac:dyDescent="0.3">
      <c r="A6" s="92" t="s">
        <v>156</v>
      </c>
      <c r="B6" s="92" t="s">
        <v>183</v>
      </c>
      <c r="C6" s="95">
        <f>C5</f>
        <v>215</v>
      </c>
      <c r="D6" s="96">
        <v>5000</v>
      </c>
      <c r="E6" s="96" t="s">
        <v>197</v>
      </c>
      <c r="F6" s="96" t="s">
        <v>53</v>
      </c>
      <c r="G6" s="96" t="s">
        <v>77</v>
      </c>
      <c r="H6" s="96" t="s">
        <v>54</v>
      </c>
      <c r="I6" s="96" t="s">
        <v>83</v>
      </c>
      <c r="J6" s="97" t="s">
        <v>91</v>
      </c>
      <c r="K6" s="95">
        <f>K5</f>
        <v>5</v>
      </c>
      <c r="L6" s="12"/>
      <c r="M6" s="12"/>
      <c r="N6" s="12"/>
      <c r="O6" s="12"/>
      <c r="P6" s="12"/>
      <c r="Q6" s="12"/>
      <c r="R6" s="12"/>
      <c r="S6" s="12"/>
      <c r="T6" s="12"/>
      <c r="U6" s="13"/>
      <c r="V6" s="12"/>
      <c r="W6" s="14"/>
      <c r="X6" s="12"/>
      <c r="Y6" s="12"/>
      <c r="Z6" s="14"/>
      <c r="AA6" s="15"/>
      <c r="AB6" s="15"/>
      <c r="AC6" s="15"/>
      <c r="AD6" s="12"/>
      <c r="AE6" s="12"/>
      <c r="AF6" s="12"/>
      <c r="AG6" s="12"/>
      <c r="AH6" s="12"/>
      <c r="AI6" s="12"/>
      <c r="AJ6" s="12"/>
      <c r="AK6" s="13"/>
      <c r="AL6" s="16"/>
      <c r="AM6" s="16"/>
      <c r="AN6" s="16"/>
      <c r="AO6" s="16"/>
      <c r="AP6" s="16"/>
      <c r="AQ6" s="16"/>
      <c r="AR6" s="16"/>
      <c r="AS6" s="16"/>
      <c r="AT6" s="16"/>
      <c r="AU6" s="16"/>
      <c r="AV6" s="16"/>
      <c r="AW6" s="16"/>
      <c r="AX6" s="16"/>
      <c r="AY6" s="16"/>
      <c r="AZ6" s="16"/>
      <c r="BA6" s="16"/>
      <c r="BB6" s="16"/>
      <c r="BC6" s="12"/>
      <c r="BD6" s="13"/>
      <c r="BE6" s="16"/>
      <c r="BF6" s="16"/>
      <c r="BG6" s="16"/>
      <c r="BH6" s="16"/>
      <c r="BI6" s="12"/>
      <c r="BJ6" s="12"/>
      <c r="BK6" s="16"/>
      <c r="BL6" s="17"/>
      <c r="BM6" s="16"/>
      <c r="BN6" s="16"/>
      <c r="BO6" s="16"/>
      <c r="BP6" s="18"/>
      <c r="BQ6" s="19"/>
      <c r="BR6" s="12"/>
      <c r="BS6" s="20"/>
      <c r="BT6" s="15"/>
      <c r="BU6" s="20"/>
      <c r="BV6" s="20"/>
      <c r="BW6" s="20"/>
      <c r="BX6" s="20"/>
      <c r="BY6" s="20"/>
      <c r="BZ6" s="20"/>
      <c r="CA6" s="20"/>
      <c r="CB6" s="20"/>
      <c r="CC6" s="20"/>
      <c r="CD6" s="20"/>
      <c r="CE6" s="20"/>
      <c r="CF6" s="20"/>
      <c r="CG6" s="20"/>
      <c r="CH6" s="20"/>
      <c r="CI6" s="20"/>
      <c r="CJ6" s="20"/>
      <c r="CK6" s="20"/>
      <c r="CL6" s="20"/>
      <c r="CM6" s="12"/>
      <c r="CN6" s="12"/>
      <c r="CO6" s="12"/>
      <c r="CP6" s="20"/>
      <c r="CQ6" s="12"/>
      <c r="CR6" s="21"/>
    </row>
    <row r="7" spans="1:96" ht="30" customHeight="1" x14ac:dyDescent="0.3">
      <c r="A7" s="92" t="s">
        <v>157</v>
      </c>
      <c r="B7" s="92" t="s">
        <v>184</v>
      </c>
      <c r="C7" s="95">
        <f t="shared" ref="C7:C12" si="0">C6</f>
        <v>215</v>
      </c>
      <c r="D7" s="96">
        <v>8000</v>
      </c>
      <c r="E7" s="96" t="s">
        <v>197</v>
      </c>
      <c r="F7" s="96" t="s">
        <v>53</v>
      </c>
      <c r="G7" s="96" t="s">
        <v>77</v>
      </c>
      <c r="H7" s="96" t="s">
        <v>54</v>
      </c>
      <c r="I7" s="96" t="s">
        <v>83</v>
      </c>
      <c r="J7" s="97" t="s">
        <v>91</v>
      </c>
      <c r="K7" s="95">
        <f t="shared" ref="K7:K12" si="1">K6</f>
        <v>5</v>
      </c>
      <c r="L7" s="12"/>
      <c r="M7" s="12"/>
      <c r="N7" s="12"/>
      <c r="O7" s="12"/>
      <c r="P7" s="12"/>
      <c r="Q7" s="12"/>
      <c r="R7" s="12"/>
      <c r="S7" s="12"/>
      <c r="T7" s="12"/>
      <c r="U7" s="13"/>
      <c r="V7" s="12"/>
      <c r="W7" s="14"/>
      <c r="X7" s="12"/>
      <c r="Y7" s="12"/>
      <c r="Z7" s="14"/>
      <c r="AA7" s="15"/>
      <c r="AB7" s="15"/>
      <c r="AC7" s="15"/>
      <c r="AD7" s="12"/>
      <c r="AE7" s="12"/>
      <c r="AF7" s="12"/>
      <c r="AG7" s="12"/>
      <c r="AH7" s="12"/>
      <c r="AI7" s="12"/>
      <c r="AJ7" s="12"/>
      <c r="AK7" s="13"/>
      <c r="AL7" s="16"/>
      <c r="AM7" s="16"/>
      <c r="AN7" s="16"/>
      <c r="AO7" s="16"/>
      <c r="AP7" s="16"/>
      <c r="AQ7" s="16"/>
      <c r="AR7" s="16"/>
      <c r="AS7" s="16"/>
      <c r="AT7" s="16"/>
      <c r="AU7" s="16"/>
      <c r="AV7" s="16"/>
      <c r="AW7" s="16"/>
      <c r="AX7" s="16"/>
      <c r="AY7" s="16"/>
      <c r="AZ7" s="16"/>
      <c r="BA7" s="16"/>
      <c r="BB7" s="16"/>
      <c r="BC7" s="12"/>
      <c r="BD7" s="13"/>
      <c r="BE7" s="16"/>
      <c r="BF7" s="16"/>
      <c r="BG7" s="16"/>
      <c r="BH7" s="16"/>
      <c r="BI7" s="12"/>
      <c r="BJ7" s="12"/>
      <c r="BK7" s="16"/>
      <c r="BL7" s="17"/>
      <c r="BM7" s="16"/>
      <c r="BN7" s="16"/>
      <c r="BO7" s="16"/>
      <c r="BP7" s="18"/>
      <c r="BQ7" s="19"/>
      <c r="BR7" s="12"/>
      <c r="BS7" s="20"/>
      <c r="BT7" s="15"/>
      <c r="BU7" s="20"/>
      <c r="BV7" s="20"/>
      <c r="BW7" s="20"/>
      <c r="BX7" s="20"/>
      <c r="BY7" s="20"/>
      <c r="BZ7" s="20"/>
      <c r="CA7" s="20"/>
      <c r="CB7" s="20"/>
      <c r="CC7" s="20"/>
      <c r="CD7" s="20"/>
      <c r="CE7" s="20"/>
      <c r="CF7" s="20"/>
      <c r="CG7" s="20"/>
      <c r="CH7" s="20"/>
      <c r="CI7" s="20"/>
      <c r="CJ7" s="20"/>
      <c r="CK7" s="20"/>
      <c r="CL7" s="20"/>
      <c r="CM7" s="12"/>
      <c r="CN7" s="12"/>
      <c r="CO7" s="12"/>
      <c r="CP7" s="20"/>
      <c r="CQ7" s="12"/>
      <c r="CR7" s="21"/>
    </row>
    <row r="8" spans="1:96" ht="30" customHeight="1" x14ac:dyDescent="0.3">
      <c r="A8" s="92" t="s">
        <v>158</v>
      </c>
      <c r="B8" s="92" t="s">
        <v>185</v>
      </c>
      <c r="C8" s="95">
        <f t="shared" si="0"/>
        <v>215</v>
      </c>
      <c r="D8" s="96">
        <v>10000</v>
      </c>
      <c r="E8" s="96" t="s">
        <v>197</v>
      </c>
      <c r="F8" s="96" t="s">
        <v>53</v>
      </c>
      <c r="G8" s="96" t="s">
        <v>77</v>
      </c>
      <c r="H8" s="96" t="s">
        <v>54</v>
      </c>
      <c r="I8" s="96" t="s">
        <v>83</v>
      </c>
      <c r="J8" s="97" t="s">
        <v>91</v>
      </c>
      <c r="K8" s="95">
        <f t="shared" si="1"/>
        <v>5</v>
      </c>
      <c r="L8" s="12"/>
      <c r="M8" s="12"/>
      <c r="N8" s="12"/>
      <c r="O8" s="12"/>
      <c r="P8" s="12"/>
      <c r="Q8" s="12"/>
      <c r="R8" s="12"/>
      <c r="S8" s="12"/>
      <c r="T8" s="12"/>
      <c r="U8" s="13"/>
      <c r="V8" s="12"/>
      <c r="W8" s="14"/>
      <c r="X8" s="12"/>
      <c r="Y8" s="12"/>
      <c r="Z8" s="14"/>
      <c r="AA8" s="15"/>
      <c r="AB8" s="15"/>
      <c r="AC8" s="15"/>
      <c r="AD8" s="12"/>
      <c r="AE8" s="12"/>
      <c r="AF8" s="12"/>
      <c r="AG8" s="12"/>
      <c r="AH8" s="12"/>
      <c r="AI8" s="12"/>
      <c r="AJ8" s="12"/>
      <c r="AK8" s="13"/>
      <c r="AL8" s="16"/>
      <c r="AM8" s="16"/>
      <c r="AN8" s="16"/>
      <c r="AO8" s="16"/>
      <c r="AP8" s="16"/>
      <c r="AQ8" s="16"/>
      <c r="AR8" s="16"/>
      <c r="AS8" s="16"/>
      <c r="AT8" s="16"/>
      <c r="AU8" s="16"/>
      <c r="AV8" s="16"/>
      <c r="AW8" s="16"/>
      <c r="AX8" s="16"/>
      <c r="AY8" s="16"/>
      <c r="AZ8" s="16"/>
      <c r="BA8" s="16"/>
      <c r="BB8" s="16"/>
      <c r="BC8" s="12"/>
      <c r="BD8" s="13"/>
      <c r="BE8" s="16"/>
      <c r="BF8" s="16"/>
      <c r="BG8" s="16"/>
      <c r="BH8" s="16"/>
      <c r="BI8" s="12"/>
      <c r="BJ8" s="12"/>
      <c r="BK8" s="16"/>
      <c r="BL8" s="17"/>
      <c r="BM8" s="16"/>
      <c r="BN8" s="16"/>
      <c r="BO8" s="16"/>
      <c r="BP8" s="18"/>
      <c r="BQ8" s="19"/>
      <c r="BR8" s="12"/>
      <c r="BS8" s="20"/>
      <c r="BT8" s="15"/>
      <c r="BU8" s="20"/>
      <c r="BV8" s="20"/>
      <c r="BW8" s="20"/>
      <c r="BX8" s="20"/>
      <c r="BY8" s="20"/>
      <c r="BZ8" s="20"/>
      <c r="CA8" s="20"/>
      <c r="CB8" s="20"/>
      <c r="CC8" s="20"/>
      <c r="CD8" s="20"/>
      <c r="CE8" s="20"/>
      <c r="CF8" s="20"/>
      <c r="CG8" s="20"/>
      <c r="CH8" s="20"/>
      <c r="CI8" s="20"/>
      <c r="CJ8" s="20"/>
      <c r="CK8" s="20"/>
      <c r="CL8" s="20"/>
      <c r="CM8" s="12"/>
      <c r="CN8" s="12"/>
      <c r="CO8" s="12"/>
      <c r="CP8" s="20"/>
      <c r="CQ8" s="12"/>
      <c r="CR8" s="21"/>
    </row>
    <row r="9" spans="1:96" ht="30" customHeight="1" x14ac:dyDescent="0.3">
      <c r="A9" s="92" t="s">
        <v>159</v>
      </c>
      <c r="B9" s="92" t="s">
        <v>186</v>
      </c>
      <c r="C9" s="95">
        <f t="shared" si="0"/>
        <v>215</v>
      </c>
      <c r="D9" s="96">
        <v>16000</v>
      </c>
      <c r="E9" s="96" t="s">
        <v>197</v>
      </c>
      <c r="F9" s="96" t="s">
        <v>53</v>
      </c>
      <c r="G9" s="96" t="s">
        <v>77</v>
      </c>
      <c r="H9" s="96" t="s">
        <v>54</v>
      </c>
      <c r="I9" s="96" t="s">
        <v>83</v>
      </c>
      <c r="J9" s="97" t="s">
        <v>91</v>
      </c>
      <c r="K9" s="95">
        <f t="shared" si="1"/>
        <v>5</v>
      </c>
      <c r="L9" s="12"/>
      <c r="M9" s="12"/>
      <c r="N9" s="12"/>
      <c r="O9" s="12"/>
      <c r="P9" s="12"/>
      <c r="Q9" s="12"/>
      <c r="R9" s="12"/>
      <c r="S9" s="12"/>
      <c r="T9" s="12"/>
      <c r="U9" s="13"/>
      <c r="V9" s="12"/>
      <c r="W9" s="14"/>
      <c r="X9" s="12"/>
      <c r="Y9" s="12"/>
      <c r="Z9" s="14"/>
      <c r="AA9" s="15"/>
      <c r="AB9" s="15"/>
      <c r="AC9" s="15"/>
      <c r="AD9" s="12"/>
      <c r="AE9" s="12"/>
      <c r="AF9" s="12"/>
      <c r="AG9" s="12"/>
      <c r="AH9" s="12"/>
      <c r="AI9" s="12"/>
      <c r="AJ9" s="12"/>
      <c r="AK9" s="13"/>
      <c r="AL9" s="16"/>
      <c r="AM9" s="16"/>
      <c r="AN9" s="16"/>
      <c r="AO9" s="16"/>
      <c r="AP9" s="16"/>
      <c r="AQ9" s="16"/>
      <c r="AR9" s="16"/>
      <c r="AS9" s="16"/>
      <c r="AT9" s="16"/>
      <c r="AU9" s="16"/>
      <c r="AV9" s="16"/>
      <c r="AW9" s="16"/>
      <c r="AX9" s="16"/>
      <c r="AY9" s="16"/>
      <c r="AZ9" s="16"/>
      <c r="BA9" s="16"/>
      <c r="BB9" s="16"/>
      <c r="BC9" s="12"/>
      <c r="BD9" s="13"/>
      <c r="BE9" s="16"/>
      <c r="BF9" s="16"/>
      <c r="BG9" s="16"/>
      <c r="BH9" s="16"/>
      <c r="BI9" s="12"/>
      <c r="BJ9" s="12"/>
      <c r="BK9" s="16"/>
      <c r="BL9" s="17"/>
      <c r="BM9" s="16"/>
      <c r="BN9" s="16"/>
      <c r="BO9" s="16"/>
      <c r="BP9" s="18"/>
      <c r="BQ9" s="19"/>
      <c r="BR9" s="12"/>
      <c r="BS9" s="20"/>
      <c r="BT9" s="15"/>
      <c r="BU9" s="20"/>
      <c r="BV9" s="20"/>
      <c r="BW9" s="20"/>
      <c r="BX9" s="20"/>
      <c r="BY9" s="20"/>
      <c r="BZ9" s="20"/>
      <c r="CA9" s="20"/>
      <c r="CB9" s="20"/>
      <c r="CC9" s="20"/>
      <c r="CD9" s="20"/>
      <c r="CE9" s="20"/>
      <c r="CF9" s="20"/>
      <c r="CG9" s="20"/>
      <c r="CH9" s="20"/>
      <c r="CI9" s="20"/>
      <c r="CJ9" s="20"/>
      <c r="CK9" s="20"/>
      <c r="CL9" s="20"/>
      <c r="CM9" s="12"/>
      <c r="CN9" s="12"/>
      <c r="CO9" s="12"/>
      <c r="CP9" s="20"/>
      <c r="CQ9" s="12"/>
      <c r="CR9" s="21"/>
    </row>
    <row r="10" spans="1:96" ht="30" customHeight="1" x14ac:dyDescent="0.3">
      <c r="A10" s="92" t="s">
        <v>154</v>
      </c>
      <c r="B10" s="92" t="s">
        <v>187</v>
      </c>
      <c r="C10" s="95">
        <f t="shared" si="0"/>
        <v>215</v>
      </c>
      <c r="D10" s="96">
        <v>20000</v>
      </c>
      <c r="E10" s="96" t="s">
        <v>197</v>
      </c>
      <c r="F10" s="96" t="s">
        <v>53</v>
      </c>
      <c r="G10" s="96" t="s">
        <v>77</v>
      </c>
      <c r="H10" s="96" t="s">
        <v>54</v>
      </c>
      <c r="I10" s="96" t="s">
        <v>83</v>
      </c>
      <c r="J10" s="97" t="s">
        <v>91</v>
      </c>
      <c r="K10" s="95">
        <f t="shared" si="1"/>
        <v>5</v>
      </c>
      <c r="L10" s="12"/>
      <c r="M10" s="12"/>
      <c r="N10" s="12"/>
      <c r="O10" s="12"/>
      <c r="P10" s="12"/>
      <c r="Q10" s="12"/>
      <c r="R10" s="12"/>
      <c r="S10" s="12"/>
      <c r="T10" s="12"/>
      <c r="U10" s="13"/>
      <c r="V10" s="12"/>
      <c r="W10" s="14"/>
      <c r="X10" s="12"/>
      <c r="Y10" s="12"/>
      <c r="Z10" s="14"/>
      <c r="AA10" s="15"/>
      <c r="AB10" s="15"/>
      <c r="AC10" s="15"/>
      <c r="AD10" s="12"/>
      <c r="AE10" s="12"/>
      <c r="AF10" s="12"/>
      <c r="AG10" s="12"/>
      <c r="AH10" s="12"/>
      <c r="AI10" s="12"/>
      <c r="AJ10" s="12"/>
      <c r="AK10" s="13"/>
      <c r="AL10" s="16"/>
      <c r="AM10" s="16"/>
      <c r="AN10" s="16"/>
      <c r="AO10" s="16"/>
      <c r="AP10" s="16"/>
      <c r="AQ10" s="16"/>
      <c r="AR10" s="16"/>
      <c r="AS10" s="16"/>
      <c r="AT10" s="16"/>
      <c r="AU10" s="16"/>
      <c r="AV10" s="16"/>
      <c r="AW10" s="16"/>
      <c r="AX10" s="16"/>
      <c r="AY10" s="16"/>
      <c r="AZ10" s="16"/>
      <c r="BA10" s="16"/>
      <c r="BB10" s="16"/>
      <c r="BC10" s="12"/>
      <c r="BD10" s="13"/>
      <c r="BE10" s="16"/>
      <c r="BF10" s="16"/>
      <c r="BG10" s="16"/>
      <c r="BH10" s="16"/>
      <c r="BI10" s="12"/>
      <c r="BJ10" s="12"/>
      <c r="BK10" s="16"/>
      <c r="BL10" s="17"/>
      <c r="BM10" s="16"/>
      <c r="BN10" s="16"/>
      <c r="BO10" s="16"/>
      <c r="BP10" s="18"/>
      <c r="BQ10" s="19"/>
      <c r="BR10" s="12"/>
      <c r="BS10" s="20"/>
      <c r="BT10" s="15"/>
      <c r="BU10" s="20"/>
      <c r="BV10" s="20"/>
      <c r="BW10" s="20"/>
      <c r="BX10" s="20"/>
      <c r="BY10" s="20"/>
      <c r="BZ10" s="20"/>
      <c r="CA10" s="20"/>
      <c r="CB10" s="20"/>
      <c r="CC10" s="20"/>
      <c r="CD10" s="20"/>
      <c r="CE10" s="20"/>
      <c r="CF10" s="20"/>
      <c r="CG10" s="20"/>
      <c r="CH10" s="20"/>
      <c r="CI10" s="20"/>
      <c r="CJ10" s="20"/>
      <c r="CK10" s="20"/>
      <c r="CL10" s="20"/>
      <c r="CM10" s="12"/>
      <c r="CN10" s="12"/>
      <c r="CO10" s="12"/>
      <c r="CP10" s="20"/>
      <c r="CQ10" s="12"/>
      <c r="CR10" s="21"/>
    </row>
    <row r="11" spans="1:96" ht="30" customHeight="1" x14ac:dyDescent="0.3">
      <c r="A11" s="92" t="s">
        <v>160</v>
      </c>
      <c r="B11" s="92" t="s">
        <v>188</v>
      </c>
      <c r="C11" s="95">
        <f t="shared" si="0"/>
        <v>215</v>
      </c>
      <c r="D11" s="96">
        <v>24000</v>
      </c>
      <c r="E11" s="96" t="s">
        <v>197</v>
      </c>
      <c r="F11" s="96" t="s">
        <v>53</v>
      </c>
      <c r="G11" s="96" t="s">
        <v>77</v>
      </c>
      <c r="H11" s="96" t="s">
        <v>54</v>
      </c>
      <c r="I11" s="96" t="s">
        <v>83</v>
      </c>
      <c r="J11" s="97" t="s">
        <v>91</v>
      </c>
      <c r="K11" s="95">
        <f t="shared" si="1"/>
        <v>5</v>
      </c>
      <c r="L11" s="12"/>
      <c r="M11" s="12"/>
      <c r="N11" s="12"/>
      <c r="O11" s="12"/>
      <c r="P11" s="12"/>
      <c r="Q11" s="12"/>
      <c r="R11" s="12"/>
      <c r="S11" s="12"/>
      <c r="T11" s="12"/>
      <c r="U11" s="13"/>
      <c r="V11" s="12"/>
      <c r="W11" s="14"/>
      <c r="X11" s="12"/>
      <c r="Y11" s="12"/>
      <c r="Z11" s="14"/>
      <c r="AA11" s="15"/>
      <c r="AB11" s="15"/>
      <c r="AC11" s="15"/>
      <c r="AD11" s="12"/>
      <c r="AE11" s="12"/>
      <c r="AF11" s="12"/>
      <c r="AG11" s="12"/>
      <c r="AH11" s="12"/>
      <c r="AI11" s="12"/>
      <c r="AJ11" s="12"/>
      <c r="AK11" s="13"/>
      <c r="AL11" s="16"/>
      <c r="AM11" s="16"/>
      <c r="AN11" s="16"/>
      <c r="AO11" s="16"/>
      <c r="AP11" s="16"/>
      <c r="AQ11" s="16"/>
      <c r="AR11" s="16"/>
      <c r="AS11" s="16"/>
      <c r="AT11" s="16"/>
      <c r="AU11" s="16"/>
      <c r="AV11" s="16"/>
      <c r="AW11" s="16"/>
      <c r="AX11" s="16"/>
      <c r="AY11" s="16"/>
      <c r="AZ11" s="16"/>
      <c r="BA11" s="16"/>
      <c r="BB11" s="16"/>
      <c r="BC11" s="12"/>
      <c r="BD11" s="13"/>
      <c r="BE11" s="16"/>
      <c r="BF11" s="16"/>
      <c r="BG11" s="16"/>
      <c r="BH11" s="16"/>
      <c r="BI11" s="12"/>
      <c r="BJ11" s="12"/>
      <c r="BK11" s="16"/>
      <c r="BL11" s="17"/>
      <c r="BM11" s="16"/>
      <c r="BN11" s="16"/>
      <c r="BO11" s="16"/>
      <c r="BP11" s="18"/>
      <c r="BQ11" s="19"/>
      <c r="BR11" s="12"/>
      <c r="BS11" s="20"/>
      <c r="BT11" s="15"/>
      <c r="BU11" s="20"/>
      <c r="BV11" s="20"/>
      <c r="BW11" s="20"/>
      <c r="BX11" s="20"/>
      <c r="BY11" s="20"/>
      <c r="BZ11" s="20"/>
      <c r="CA11" s="20"/>
      <c r="CB11" s="20"/>
      <c r="CC11" s="20"/>
      <c r="CD11" s="20"/>
      <c r="CE11" s="20"/>
      <c r="CF11" s="20"/>
      <c r="CG11" s="20"/>
      <c r="CH11" s="20"/>
      <c r="CI11" s="20"/>
      <c r="CJ11" s="20"/>
      <c r="CK11" s="20"/>
      <c r="CL11" s="20"/>
      <c r="CM11" s="12"/>
      <c r="CN11" s="12"/>
      <c r="CO11" s="12"/>
      <c r="CP11" s="20"/>
      <c r="CQ11" s="12"/>
      <c r="CR11" s="21"/>
    </row>
    <row r="12" spans="1:96" ht="30" customHeight="1" x14ac:dyDescent="0.3">
      <c r="A12" s="115" t="s">
        <v>161</v>
      </c>
      <c r="B12" s="115" t="s">
        <v>189</v>
      </c>
      <c r="C12" s="95">
        <f t="shared" si="0"/>
        <v>215</v>
      </c>
      <c r="D12" s="117">
        <v>28000</v>
      </c>
      <c r="E12" s="96" t="s">
        <v>197</v>
      </c>
      <c r="F12" s="117" t="s">
        <v>53</v>
      </c>
      <c r="G12" s="96" t="s">
        <v>77</v>
      </c>
      <c r="H12" s="117" t="s">
        <v>54</v>
      </c>
      <c r="I12" s="96" t="s">
        <v>83</v>
      </c>
      <c r="J12" s="119" t="s">
        <v>91</v>
      </c>
      <c r="K12" s="95">
        <f t="shared" si="1"/>
        <v>5</v>
      </c>
      <c r="L12" s="12"/>
      <c r="M12" s="22"/>
      <c r="N12" s="22"/>
      <c r="O12" s="22"/>
      <c r="P12" s="22"/>
      <c r="Q12" s="12"/>
      <c r="R12" s="12"/>
      <c r="S12" s="22"/>
      <c r="T12" s="22"/>
      <c r="U12" s="23"/>
      <c r="V12" s="12"/>
      <c r="W12" s="14"/>
      <c r="X12" s="22"/>
      <c r="Y12" s="22"/>
      <c r="Z12" s="14"/>
      <c r="AA12" s="15"/>
      <c r="AB12" s="15"/>
      <c r="AC12" s="15"/>
      <c r="AD12" s="12"/>
      <c r="AE12" s="12"/>
      <c r="AF12" s="22"/>
      <c r="AG12" s="12"/>
      <c r="AH12" s="12"/>
      <c r="AI12" s="12"/>
      <c r="AJ12" s="12"/>
      <c r="AK12" s="23"/>
      <c r="AL12" s="24"/>
      <c r="AM12" s="24"/>
      <c r="AN12" s="16"/>
      <c r="AO12" s="16"/>
      <c r="AP12" s="16"/>
      <c r="AQ12" s="16"/>
      <c r="AR12" s="16"/>
      <c r="AS12" s="16"/>
      <c r="AT12" s="16"/>
      <c r="AU12" s="16"/>
      <c r="AV12" s="16"/>
      <c r="AW12" s="16"/>
      <c r="AX12" s="16"/>
      <c r="AY12" s="16"/>
      <c r="AZ12" s="16"/>
      <c r="BA12" s="16"/>
      <c r="BB12" s="16"/>
      <c r="BC12" s="12"/>
      <c r="BD12" s="13"/>
      <c r="BE12" s="16"/>
      <c r="BF12" s="16"/>
      <c r="BG12" s="16"/>
      <c r="BH12" s="16"/>
      <c r="BI12" s="12"/>
      <c r="BJ12" s="22"/>
      <c r="BK12" s="24"/>
      <c r="BL12" s="25"/>
      <c r="BM12" s="24"/>
      <c r="BN12" s="24"/>
      <c r="BO12" s="24"/>
      <c r="BP12" s="26"/>
      <c r="BQ12" s="19"/>
      <c r="BR12" s="22"/>
      <c r="BS12" s="27"/>
      <c r="BT12" s="15"/>
      <c r="BU12" s="20"/>
      <c r="BV12" s="20"/>
      <c r="BW12" s="20"/>
      <c r="BX12" s="20"/>
      <c r="BY12" s="20"/>
      <c r="BZ12" s="20"/>
      <c r="CA12" s="20"/>
      <c r="CB12" s="20"/>
      <c r="CC12" s="20"/>
      <c r="CD12" s="20"/>
      <c r="CE12" s="20"/>
      <c r="CF12" s="20"/>
      <c r="CG12" s="20"/>
      <c r="CH12" s="20"/>
      <c r="CI12" s="20"/>
      <c r="CJ12" s="20"/>
      <c r="CK12" s="20"/>
      <c r="CL12" s="27"/>
      <c r="CM12" s="12"/>
      <c r="CN12" s="12"/>
      <c r="CO12" s="12"/>
      <c r="CP12" s="20"/>
      <c r="CQ12" s="12"/>
      <c r="CR12" s="21"/>
    </row>
    <row r="13" spans="1:96" s="91" customFormat="1" ht="30" customHeight="1" x14ac:dyDescent="0.5">
      <c r="A13" s="104" t="s">
        <v>313</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row>
    <row r="14" spans="1:96" ht="30" customHeight="1" x14ac:dyDescent="0.3">
      <c r="A14" s="92" t="s">
        <v>155</v>
      </c>
      <c r="B14" s="92" t="s">
        <v>190</v>
      </c>
      <c r="C14" s="95">
        <f>C5</f>
        <v>215</v>
      </c>
      <c r="D14" s="96">
        <v>4000</v>
      </c>
      <c r="E14" s="96" t="s">
        <v>197</v>
      </c>
      <c r="F14" s="96" t="s">
        <v>53</v>
      </c>
      <c r="G14" s="96" t="s">
        <v>77</v>
      </c>
      <c r="H14" s="96" t="s">
        <v>54</v>
      </c>
      <c r="I14" s="96" t="s">
        <v>83</v>
      </c>
      <c r="J14" s="97" t="s">
        <v>91</v>
      </c>
      <c r="K14" s="96">
        <f>K5</f>
        <v>5</v>
      </c>
      <c r="L14" s="12"/>
      <c r="M14" s="12"/>
      <c r="N14" s="12"/>
      <c r="O14" s="12"/>
      <c r="P14" s="12"/>
      <c r="Q14" s="12"/>
      <c r="R14" s="12"/>
      <c r="S14" s="12"/>
      <c r="T14" s="12"/>
      <c r="U14" s="13"/>
      <c r="V14" s="12"/>
      <c r="W14" s="14"/>
      <c r="X14" s="12"/>
      <c r="Y14" s="12"/>
      <c r="Z14" s="14"/>
      <c r="AA14" s="15"/>
      <c r="AB14" s="15"/>
      <c r="AC14" s="15"/>
      <c r="AD14" s="12"/>
      <c r="AE14" s="12"/>
      <c r="AF14" s="12"/>
      <c r="AG14" s="12"/>
      <c r="AH14" s="12"/>
      <c r="AI14" s="12"/>
      <c r="AJ14" s="12"/>
      <c r="AK14" s="13"/>
      <c r="AL14" s="16"/>
      <c r="AM14" s="16"/>
      <c r="AN14" s="16"/>
      <c r="AO14" s="16"/>
      <c r="AP14" s="16"/>
      <c r="AQ14" s="16"/>
      <c r="AR14" s="16"/>
      <c r="AS14" s="16"/>
      <c r="AT14" s="16"/>
      <c r="AU14" s="16"/>
      <c r="AV14" s="16"/>
      <c r="AW14" s="16"/>
      <c r="AX14" s="16"/>
      <c r="AY14" s="16"/>
      <c r="AZ14" s="16"/>
      <c r="BA14" s="16"/>
      <c r="BB14" s="16"/>
      <c r="BC14" s="12"/>
      <c r="BD14" s="13"/>
      <c r="BE14" s="16"/>
      <c r="BF14" s="16"/>
      <c r="BG14" s="16"/>
      <c r="BH14" s="16"/>
      <c r="BI14" s="12"/>
      <c r="BJ14" s="12"/>
      <c r="BK14" s="16"/>
      <c r="BL14" s="17"/>
      <c r="BM14" s="16"/>
      <c r="BN14" s="16"/>
      <c r="BO14" s="16"/>
      <c r="BP14" s="18"/>
      <c r="BQ14" s="19"/>
      <c r="BR14" s="12"/>
      <c r="BS14" s="20"/>
      <c r="BT14" s="15"/>
      <c r="BU14" s="20"/>
      <c r="BV14" s="20"/>
      <c r="BW14" s="20"/>
      <c r="BX14" s="20"/>
      <c r="BY14" s="20"/>
      <c r="BZ14" s="20"/>
      <c r="CA14" s="20"/>
      <c r="CB14" s="20"/>
      <c r="CC14" s="20"/>
      <c r="CD14" s="20"/>
      <c r="CE14" s="20"/>
      <c r="CF14" s="20"/>
      <c r="CG14" s="20"/>
      <c r="CH14" s="20"/>
      <c r="CI14" s="20"/>
      <c r="CJ14" s="20"/>
      <c r="CK14" s="20"/>
      <c r="CL14" s="20"/>
      <c r="CM14" s="12"/>
      <c r="CN14" s="12"/>
      <c r="CO14" s="12"/>
      <c r="CP14" s="20"/>
      <c r="CQ14" s="12"/>
      <c r="CR14" s="21"/>
    </row>
    <row r="15" spans="1:96" ht="30" customHeight="1" x14ac:dyDescent="0.3">
      <c r="A15" s="92" t="s">
        <v>156</v>
      </c>
      <c r="B15" s="92" t="s">
        <v>183</v>
      </c>
      <c r="C15" s="95">
        <f t="shared" ref="C15:C21" si="2">C6</f>
        <v>215</v>
      </c>
      <c r="D15" s="96">
        <v>5000</v>
      </c>
      <c r="E15" s="96" t="s">
        <v>197</v>
      </c>
      <c r="F15" s="96" t="s">
        <v>53</v>
      </c>
      <c r="G15" s="96" t="s">
        <v>77</v>
      </c>
      <c r="H15" s="96" t="s">
        <v>54</v>
      </c>
      <c r="I15" s="96" t="s">
        <v>83</v>
      </c>
      <c r="J15" s="97" t="s">
        <v>91</v>
      </c>
      <c r="K15" s="96">
        <f t="shared" ref="K15:K21" si="3">K6</f>
        <v>5</v>
      </c>
      <c r="L15" s="12"/>
      <c r="M15" s="12"/>
      <c r="N15" s="12"/>
      <c r="O15" s="12"/>
      <c r="P15" s="12"/>
      <c r="Q15" s="12"/>
      <c r="R15" s="12"/>
      <c r="S15" s="12"/>
      <c r="T15" s="12"/>
      <c r="U15" s="13"/>
      <c r="V15" s="12"/>
      <c r="W15" s="14"/>
      <c r="X15" s="12"/>
      <c r="Y15" s="12"/>
      <c r="Z15" s="14"/>
      <c r="AA15" s="15"/>
      <c r="AB15" s="15"/>
      <c r="AC15" s="15"/>
      <c r="AD15" s="12"/>
      <c r="AE15" s="12"/>
      <c r="AF15" s="12"/>
      <c r="AG15" s="12"/>
      <c r="AH15" s="12"/>
      <c r="AI15" s="12"/>
      <c r="AJ15" s="12"/>
      <c r="AK15" s="13"/>
      <c r="AL15" s="16"/>
      <c r="AM15" s="16"/>
      <c r="AN15" s="16"/>
      <c r="AO15" s="16"/>
      <c r="AP15" s="16"/>
      <c r="AQ15" s="16"/>
      <c r="AR15" s="16"/>
      <c r="AS15" s="16"/>
      <c r="AT15" s="16"/>
      <c r="AU15" s="16"/>
      <c r="AV15" s="16"/>
      <c r="AW15" s="16"/>
      <c r="AX15" s="16"/>
      <c r="AY15" s="16"/>
      <c r="AZ15" s="16"/>
      <c r="BA15" s="16"/>
      <c r="BB15" s="16"/>
      <c r="BC15" s="12"/>
      <c r="BD15" s="13"/>
      <c r="BE15" s="16"/>
      <c r="BF15" s="16"/>
      <c r="BG15" s="16"/>
      <c r="BH15" s="16"/>
      <c r="BI15" s="12"/>
      <c r="BJ15" s="12"/>
      <c r="BK15" s="16"/>
      <c r="BL15" s="17"/>
      <c r="BM15" s="16"/>
      <c r="BN15" s="16"/>
      <c r="BO15" s="16"/>
      <c r="BP15" s="18"/>
      <c r="BQ15" s="19"/>
      <c r="BR15" s="12"/>
      <c r="BS15" s="20"/>
      <c r="BT15" s="15"/>
      <c r="BU15" s="20"/>
      <c r="BV15" s="20"/>
      <c r="BW15" s="20"/>
      <c r="BX15" s="20"/>
      <c r="BY15" s="20"/>
      <c r="BZ15" s="20"/>
      <c r="CA15" s="20"/>
      <c r="CB15" s="20"/>
      <c r="CC15" s="20"/>
      <c r="CD15" s="20"/>
      <c r="CE15" s="20"/>
      <c r="CF15" s="20"/>
      <c r="CG15" s="20"/>
      <c r="CH15" s="20"/>
      <c r="CI15" s="20"/>
      <c r="CJ15" s="20"/>
      <c r="CK15" s="20"/>
      <c r="CL15" s="20"/>
      <c r="CM15" s="12"/>
      <c r="CN15" s="12"/>
      <c r="CO15" s="12"/>
      <c r="CP15" s="20"/>
      <c r="CQ15" s="12"/>
      <c r="CR15" s="21"/>
    </row>
    <row r="16" spans="1:96" ht="30" customHeight="1" x14ac:dyDescent="0.3">
      <c r="A16" s="92" t="s">
        <v>157</v>
      </c>
      <c r="B16" s="92" t="s">
        <v>184</v>
      </c>
      <c r="C16" s="95">
        <f t="shared" si="2"/>
        <v>215</v>
      </c>
      <c r="D16" s="96">
        <v>8000</v>
      </c>
      <c r="E16" s="96" t="s">
        <v>197</v>
      </c>
      <c r="F16" s="96" t="s">
        <v>53</v>
      </c>
      <c r="G16" s="96" t="s">
        <v>77</v>
      </c>
      <c r="H16" s="96" t="s">
        <v>54</v>
      </c>
      <c r="I16" s="96" t="s">
        <v>83</v>
      </c>
      <c r="J16" s="97" t="s">
        <v>91</v>
      </c>
      <c r="K16" s="96">
        <f t="shared" si="3"/>
        <v>5</v>
      </c>
      <c r="L16" s="12"/>
      <c r="M16" s="12"/>
      <c r="N16" s="12"/>
      <c r="O16" s="12"/>
      <c r="P16" s="12"/>
      <c r="Q16" s="12"/>
      <c r="R16" s="12"/>
      <c r="S16" s="12"/>
      <c r="T16" s="12"/>
      <c r="U16" s="13"/>
      <c r="V16" s="12"/>
      <c r="W16" s="14"/>
      <c r="X16" s="12"/>
      <c r="Y16" s="12"/>
      <c r="Z16" s="14"/>
      <c r="AA16" s="15"/>
      <c r="AB16" s="15"/>
      <c r="AC16" s="15"/>
      <c r="AD16" s="12"/>
      <c r="AE16" s="12"/>
      <c r="AF16" s="12"/>
      <c r="AG16" s="12"/>
      <c r="AH16" s="12"/>
      <c r="AI16" s="12"/>
      <c r="AJ16" s="12"/>
      <c r="AK16" s="13"/>
      <c r="AL16" s="16"/>
      <c r="AM16" s="16"/>
      <c r="AN16" s="16"/>
      <c r="AO16" s="16"/>
      <c r="AP16" s="16"/>
      <c r="AQ16" s="16"/>
      <c r="AR16" s="16"/>
      <c r="AS16" s="16"/>
      <c r="AT16" s="16"/>
      <c r="AU16" s="16"/>
      <c r="AV16" s="16"/>
      <c r="AW16" s="16"/>
      <c r="AX16" s="16"/>
      <c r="AY16" s="16"/>
      <c r="AZ16" s="16"/>
      <c r="BA16" s="16"/>
      <c r="BB16" s="16"/>
      <c r="BC16" s="12"/>
      <c r="BD16" s="13"/>
      <c r="BE16" s="16"/>
      <c r="BF16" s="16"/>
      <c r="BG16" s="16"/>
      <c r="BH16" s="16"/>
      <c r="BI16" s="12"/>
      <c r="BJ16" s="12"/>
      <c r="BK16" s="16"/>
      <c r="BL16" s="17"/>
      <c r="BM16" s="16"/>
      <c r="BN16" s="16"/>
      <c r="BO16" s="16"/>
      <c r="BP16" s="18"/>
      <c r="BQ16" s="19"/>
      <c r="BR16" s="12"/>
      <c r="BS16" s="20"/>
      <c r="BT16" s="15"/>
      <c r="BU16" s="20"/>
      <c r="BV16" s="20"/>
      <c r="BW16" s="20"/>
      <c r="BX16" s="20"/>
      <c r="BY16" s="20"/>
      <c r="BZ16" s="20"/>
      <c r="CA16" s="20"/>
      <c r="CB16" s="20"/>
      <c r="CC16" s="20"/>
      <c r="CD16" s="20"/>
      <c r="CE16" s="20"/>
      <c r="CF16" s="20"/>
      <c r="CG16" s="20"/>
      <c r="CH16" s="20"/>
      <c r="CI16" s="20"/>
      <c r="CJ16" s="20"/>
      <c r="CK16" s="20"/>
      <c r="CL16" s="20"/>
      <c r="CM16" s="12"/>
      <c r="CN16" s="12"/>
      <c r="CO16" s="12"/>
      <c r="CP16" s="20"/>
      <c r="CQ16" s="12"/>
      <c r="CR16" s="21"/>
    </row>
    <row r="17" spans="1:96" ht="30" customHeight="1" x14ac:dyDescent="0.3">
      <c r="A17" s="92" t="s">
        <v>158</v>
      </c>
      <c r="B17" s="92" t="s">
        <v>185</v>
      </c>
      <c r="C17" s="95">
        <f t="shared" si="2"/>
        <v>215</v>
      </c>
      <c r="D17" s="96">
        <v>10000</v>
      </c>
      <c r="E17" s="96" t="s">
        <v>197</v>
      </c>
      <c r="F17" s="96" t="s">
        <v>53</v>
      </c>
      <c r="G17" s="96" t="s">
        <v>77</v>
      </c>
      <c r="H17" s="96" t="s">
        <v>54</v>
      </c>
      <c r="I17" s="96" t="s">
        <v>83</v>
      </c>
      <c r="J17" s="97" t="s">
        <v>91</v>
      </c>
      <c r="K17" s="96">
        <f t="shared" si="3"/>
        <v>5</v>
      </c>
      <c r="L17" s="12"/>
      <c r="M17" s="12"/>
      <c r="N17" s="12"/>
      <c r="O17" s="12"/>
      <c r="P17" s="12"/>
      <c r="Q17" s="12"/>
      <c r="R17" s="12"/>
      <c r="S17" s="12"/>
      <c r="T17" s="12"/>
      <c r="U17" s="13"/>
      <c r="V17" s="12"/>
      <c r="W17" s="14"/>
      <c r="X17" s="12"/>
      <c r="Y17" s="12"/>
      <c r="Z17" s="14"/>
      <c r="AA17" s="15"/>
      <c r="AB17" s="15"/>
      <c r="AC17" s="15"/>
      <c r="AD17" s="12"/>
      <c r="AE17" s="12"/>
      <c r="AF17" s="12"/>
      <c r="AG17" s="12"/>
      <c r="AH17" s="12"/>
      <c r="AI17" s="12"/>
      <c r="AJ17" s="12"/>
      <c r="AK17" s="13"/>
      <c r="AL17" s="16"/>
      <c r="AM17" s="16"/>
      <c r="AN17" s="16"/>
      <c r="AO17" s="16"/>
      <c r="AP17" s="16"/>
      <c r="AQ17" s="16"/>
      <c r="AR17" s="16"/>
      <c r="AS17" s="16"/>
      <c r="AT17" s="16"/>
      <c r="AU17" s="16"/>
      <c r="AV17" s="16"/>
      <c r="AW17" s="16"/>
      <c r="AX17" s="16"/>
      <c r="AY17" s="16"/>
      <c r="AZ17" s="16"/>
      <c r="BA17" s="16"/>
      <c r="BB17" s="16"/>
      <c r="BC17" s="12"/>
      <c r="BD17" s="13"/>
      <c r="BE17" s="16"/>
      <c r="BF17" s="16"/>
      <c r="BG17" s="16"/>
      <c r="BH17" s="16"/>
      <c r="BI17" s="12"/>
      <c r="BJ17" s="12"/>
      <c r="BK17" s="16"/>
      <c r="BL17" s="17"/>
      <c r="BM17" s="16"/>
      <c r="BN17" s="16"/>
      <c r="BO17" s="16"/>
      <c r="BP17" s="18"/>
      <c r="BQ17" s="19"/>
      <c r="BR17" s="12"/>
      <c r="BS17" s="20"/>
      <c r="BT17" s="15"/>
      <c r="BU17" s="20"/>
      <c r="BV17" s="20"/>
      <c r="BW17" s="20"/>
      <c r="BX17" s="20"/>
      <c r="BY17" s="20"/>
      <c r="BZ17" s="20"/>
      <c r="CA17" s="20"/>
      <c r="CB17" s="20"/>
      <c r="CC17" s="20"/>
      <c r="CD17" s="20"/>
      <c r="CE17" s="20"/>
      <c r="CF17" s="20"/>
      <c r="CG17" s="20"/>
      <c r="CH17" s="20"/>
      <c r="CI17" s="20"/>
      <c r="CJ17" s="20"/>
      <c r="CK17" s="20"/>
      <c r="CL17" s="20"/>
      <c r="CM17" s="12"/>
      <c r="CN17" s="12"/>
      <c r="CO17" s="12"/>
      <c r="CP17" s="20"/>
      <c r="CQ17" s="12"/>
      <c r="CR17" s="21"/>
    </row>
    <row r="18" spans="1:96" ht="30" customHeight="1" x14ac:dyDescent="0.3">
      <c r="A18" s="92" t="s">
        <v>159</v>
      </c>
      <c r="B18" s="92" t="s">
        <v>186</v>
      </c>
      <c r="C18" s="95">
        <f t="shared" si="2"/>
        <v>215</v>
      </c>
      <c r="D18" s="96">
        <v>16000</v>
      </c>
      <c r="E18" s="96" t="s">
        <v>197</v>
      </c>
      <c r="F18" s="96" t="s">
        <v>53</v>
      </c>
      <c r="G18" s="96" t="s">
        <v>77</v>
      </c>
      <c r="H18" s="96" t="s">
        <v>54</v>
      </c>
      <c r="I18" s="96" t="s">
        <v>83</v>
      </c>
      <c r="J18" s="97" t="s">
        <v>91</v>
      </c>
      <c r="K18" s="96">
        <f t="shared" si="3"/>
        <v>5</v>
      </c>
      <c r="L18" s="12"/>
      <c r="M18" s="12"/>
      <c r="N18" s="12"/>
      <c r="O18" s="12"/>
      <c r="P18" s="12"/>
      <c r="Q18" s="12"/>
      <c r="R18" s="12"/>
      <c r="S18" s="12"/>
      <c r="T18" s="12"/>
      <c r="U18" s="13"/>
      <c r="V18" s="12"/>
      <c r="W18" s="14"/>
      <c r="X18" s="12"/>
      <c r="Y18" s="12"/>
      <c r="Z18" s="14"/>
      <c r="AA18" s="15"/>
      <c r="AB18" s="15"/>
      <c r="AC18" s="15"/>
      <c r="AD18" s="12"/>
      <c r="AE18" s="12"/>
      <c r="AF18" s="12"/>
      <c r="AG18" s="12"/>
      <c r="AH18" s="12"/>
      <c r="AI18" s="12"/>
      <c r="AJ18" s="12"/>
      <c r="AK18" s="13"/>
      <c r="AL18" s="16"/>
      <c r="AM18" s="16"/>
      <c r="AN18" s="16"/>
      <c r="AO18" s="16"/>
      <c r="AP18" s="16"/>
      <c r="AQ18" s="16"/>
      <c r="AR18" s="16"/>
      <c r="AS18" s="16"/>
      <c r="AT18" s="16"/>
      <c r="AU18" s="16"/>
      <c r="AV18" s="16"/>
      <c r="AW18" s="16"/>
      <c r="AX18" s="16"/>
      <c r="AY18" s="16"/>
      <c r="AZ18" s="16"/>
      <c r="BA18" s="16"/>
      <c r="BB18" s="16"/>
      <c r="BC18" s="12"/>
      <c r="BD18" s="13"/>
      <c r="BE18" s="16"/>
      <c r="BF18" s="16"/>
      <c r="BG18" s="16"/>
      <c r="BH18" s="16"/>
      <c r="BI18" s="12"/>
      <c r="BJ18" s="12"/>
      <c r="BK18" s="16"/>
      <c r="BL18" s="17"/>
      <c r="BM18" s="16"/>
      <c r="BN18" s="16"/>
      <c r="BO18" s="16"/>
      <c r="BP18" s="18"/>
      <c r="BQ18" s="19"/>
      <c r="BR18" s="12"/>
      <c r="BS18" s="20"/>
      <c r="BT18" s="15"/>
      <c r="BU18" s="20"/>
      <c r="BV18" s="20"/>
      <c r="BW18" s="20"/>
      <c r="BX18" s="20"/>
      <c r="BY18" s="20"/>
      <c r="BZ18" s="20"/>
      <c r="CA18" s="20"/>
      <c r="CB18" s="20"/>
      <c r="CC18" s="20"/>
      <c r="CD18" s="20"/>
      <c r="CE18" s="20"/>
      <c r="CF18" s="20"/>
      <c r="CG18" s="20"/>
      <c r="CH18" s="20"/>
      <c r="CI18" s="20"/>
      <c r="CJ18" s="20"/>
      <c r="CK18" s="20"/>
      <c r="CL18" s="20"/>
      <c r="CM18" s="12"/>
      <c r="CN18" s="12"/>
      <c r="CO18" s="12"/>
      <c r="CP18" s="20"/>
      <c r="CQ18" s="12"/>
      <c r="CR18" s="21"/>
    </row>
    <row r="19" spans="1:96" ht="30" customHeight="1" x14ac:dyDescent="0.3">
      <c r="A19" s="92" t="s">
        <v>154</v>
      </c>
      <c r="B19" s="92" t="s">
        <v>187</v>
      </c>
      <c r="C19" s="95">
        <f t="shared" si="2"/>
        <v>215</v>
      </c>
      <c r="D19" s="96">
        <v>20000</v>
      </c>
      <c r="E19" s="96" t="s">
        <v>197</v>
      </c>
      <c r="F19" s="96" t="s">
        <v>53</v>
      </c>
      <c r="G19" s="96" t="s">
        <v>77</v>
      </c>
      <c r="H19" s="96" t="s">
        <v>54</v>
      </c>
      <c r="I19" s="96" t="s">
        <v>83</v>
      </c>
      <c r="J19" s="97" t="s">
        <v>91</v>
      </c>
      <c r="K19" s="96">
        <f t="shared" si="3"/>
        <v>5</v>
      </c>
      <c r="L19" s="12"/>
      <c r="M19" s="12"/>
      <c r="N19" s="12"/>
      <c r="O19" s="12"/>
      <c r="P19" s="12"/>
      <c r="Q19" s="12"/>
      <c r="R19" s="12"/>
      <c r="S19" s="12"/>
      <c r="T19" s="12"/>
      <c r="U19" s="13"/>
      <c r="V19" s="12"/>
      <c r="W19" s="14"/>
      <c r="X19" s="12"/>
      <c r="Y19" s="12"/>
      <c r="Z19" s="14"/>
      <c r="AA19" s="15"/>
      <c r="AB19" s="15"/>
      <c r="AC19" s="15"/>
      <c r="AD19" s="12"/>
      <c r="AE19" s="12"/>
      <c r="AF19" s="12"/>
      <c r="AG19" s="12"/>
      <c r="AH19" s="12"/>
      <c r="AI19" s="12"/>
      <c r="AJ19" s="12"/>
      <c r="AK19" s="13"/>
      <c r="AL19" s="16"/>
      <c r="AM19" s="16"/>
      <c r="AN19" s="16"/>
      <c r="AO19" s="16"/>
      <c r="AP19" s="16"/>
      <c r="AQ19" s="16"/>
      <c r="AR19" s="16"/>
      <c r="AS19" s="16"/>
      <c r="AT19" s="16"/>
      <c r="AU19" s="16"/>
      <c r="AV19" s="16"/>
      <c r="AW19" s="16"/>
      <c r="AX19" s="16"/>
      <c r="AY19" s="16"/>
      <c r="AZ19" s="16"/>
      <c r="BA19" s="16"/>
      <c r="BB19" s="16"/>
      <c r="BC19" s="12"/>
      <c r="BD19" s="13"/>
      <c r="BE19" s="16"/>
      <c r="BF19" s="16"/>
      <c r="BG19" s="16"/>
      <c r="BH19" s="16"/>
      <c r="BI19" s="12"/>
      <c r="BJ19" s="12"/>
      <c r="BK19" s="16"/>
      <c r="BL19" s="17"/>
      <c r="BM19" s="16"/>
      <c r="BN19" s="16"/>
      <c r="BO19" s="16"/>
      <c r="BP19" s="18"/>
      <c r="BQ19" s="19"/>
      <c r="BR19" s="12"/>
      <c r="BS19" s="20"/>
      <c r="BT19" s="15"/>
      <c r="BU19" s="20"/>
      <c r="BV19" s="20"/>
      <c r="BW19" s="20"/>
      <c r="BX19" s="20"/>
      <c r="BY19" s="20"/>
      <c r="BZ19" s="20"/>
      <c r="CA19" s="20"/>
      <c r="CB19" s="20"/>
      <c r="CC19" s="20"/>
      <c r="CD19" s="20"/>
      <c r="CE19" s="20"/>
      <c r="CF19" s="20"/>
      <c r="CG19" s="20"/>
      <c r="CH19" s="20"/>
      <c r="CI19" s="20"/>
      <c r="CJ19" s="20"/>
      <c r="CK19" s="20"/>
      <c r="CL19" s="20"/>
      <c r="CM19" s="12"/>
      <c r="CN19" s="12"/>
      <c r="CO19" s="12"/>
      <c r="CP19" s="20"/>
      <c r="CQ19" s="12"/>
      <c r="CR19" s="21"/>
    </row>
    <row r="20" spans="1:96" ht="30" customHeight="1" x14ac:dyDescent="0.3">
      <c r="A20" s="92" t="s">
        <v>160</v>
      </c>
      <c r="B20" s="92" t="s">
        <v>188</v>
      </c>
      <c r="C20" s="95">
        <f t="shared" si="2"/>
        <v>215</v>
      </c>
      <c r="D20" s="96">
        <v>24000</v>
      </c>
      <c r="E20" s="96" t="s">
        <v>197</v>
      </c>
      <c r="F20" s="96" t="s">
        <v>53</v>
      </c>
      <c r="G20" s="96" t="s">
        <v>77</v>
      </c>
      <c r="H20" s="96" t="s">
        <v>54</v>
      </c>
      <c r="I20" s="96" t="s">
        <v>83</v>
      </c>
      <c r="J20" s="97" t="s">
        <v>91</v>
      </c>
      <c r="K20" s="96">
        <f t="shared" si="3"/>
        <v>5</v>
      </c>
      <c r="L20" s="12"/>
      <c r="M20" s="12"/>
      <c r="N20" s="12"/>
      <c r="O20" s="12"/>
      <c r="P20" s="12"/>
      <c r="Q20" s="12"/>
      <c r="R20" s="12"/>
      <c r="S20" s="12"/>
      <c r="T20" s="12"/>
      <c r="U20" s="13"/>
      <c r="V20" s="12"/>
      <c r="W20" s="14"/>
      <c r="X20" s="12"/>
      <c r="Y20" s="12"/>
      <c r="Z20" s="14"/>
      <c r="AA20" s="15"/>
      <c r="AB20" s="15"/>
      <c r="AC20" s="15"/>
      <c r="AD20" s="12"/>
      <c r="AE20" s="12"/>
      <c r="AF20" s="12"/>
      <c r="AG20" s="12"/>
      <c r="AH20" s="12"/>
      <c r="AI20" s="12"/>
      <c r="AJ20" s="12"/>
      <c r="AK20" s="13"/>
      <c r="AL20" s="16"/>
      <c r="AM20" s="16"/>
      <c r="AN20" s="16"/>
      <c r="AO20" s="16"/>
      <c r="AP20" s="16"/>
      <c r="AQ20" s="16"/>
      <c r="AR20" s="16"/>
      <c r="AS20" s="16"/>
      <c r="AT20" s="16"/>
      <c r="AU20" s="16"/>
      <c r="AV20" s="16"/>
      <c r="AW20" s="16"/>
      <c r="AX20" s="16"/>
      <c r="AY20" s="16"/>
      <c r="AZ20" s="16"/>
      <c r="BA20" s="16"/>
      <c r="BB20" s="16"/>
      <c r="BC20" s="12"/>
      <c r="BD20" s="13"/>
      <c r="BE20" s="16"/>
      <c r="BF20" s="16"/>
      <c r="BG20" s="16"/>
      <c r="BH20" s="16"/>
      <c r="BI20" s="12"/>
      <c r="BJ20" s="12"/>
      <c r="BK20" s="16"/>
      <c r="BL20" s="17"/>
      <c r="BM20" s="16"/>
      <c r="BN20" s="16"/>
      <c r="BO20" s="16"/>
      <c r="BP20" s="18"/>
      <c r="BQ20" s="19"/>
      <c r="BR20" s="12"/>
      <c r="BS20" s="20"/>
      <c r="BT20" s="15"/>
      <c r="BU20" s="20"/>
      <c r="BV20" s="20"/>
      <c r="BW20" s="20"/>
      <c r="BX20" s="20"/>
      <c r="BY20" s="20"/>
      <c r="BZ20" s="20"/>
      <c r="CA20" s="20"/>
      <c r="CB20" s="20"/>
      <c r="CC20" s="20"/>
      <c r="CD20" s="20"/>
      <c r="CE20" s="20"/>
      <c r="CF20" s="20"/>
      <c r="CG20" s="20"/>
      <c r="CH20" s="20"/>
      <c r="CI20" s="20"/>
      <c r="CJ20" s="20"/>
      <c r="CK20" s="20"/>
      <c r="CL20" s="20"/>
      <c r="CM20" s="12"/>
      <c r="CN20" s="12"/>
      <c r="CO20" s="12"/>
      <c r="CP20" s="20"/>
      <c r="CQ20" s="12"/>
      <c r="CR20" s="21"/>
    </row>
    <row r="21" spans="1:96" ht="30" customHeight="1" x14ac:dyDescent="0.3">
      <c r="A21" s="115" t="s">
        <v>161</v>
      </c>
      <c r="B21" s="115" t="s">
        <v>189</v>
      </c>
      <c r="C21" s="95">
        <f t="shared" si="2"/>
        <v>215</v>
      </c>
      <c r="D21" s="117">
        <v>28000</v>
      </c>
      <c r="E21" s="96" t="s">
        <v>197</v>
      </c>
      <c r="F21" s="117" t="s">
        <v>53</v>
      </c>
      <c r="G21" s="96" t="s">
        <v>77</v>
      </c>
      <c r="H21" s="117" t="s">
        <v>54</v>
      </c>
      <c r="I21" s="96" t="s">
        <v>83</v>
      </c>
      <c r="J21" s="119" t="s">
        <v>91</v>
      </c>
      <c r="K21" s="96">
        <f t="shared" si="3"/>
        <v>5</v>
      </c>
      <c r="L21" s="12"/>
      <c r="M21" s="22"/>
      <c r="N21" s="22"/>
      <c r="O21" s="22"/>
      <c r="P21" s="22"/>
      <c r="Q21" s="12"/>
      <c r="R21" s="12"/>
      <c r="S21" s="22"/>
      <c r="T21" s="22"/>
      <c r="U21" s="23"/>
      <c r="V21" s="12"/>
      <c r="W21" s="14"/>
      <c r="X21" s="22"/>
      <c r="Y21" s="22"/>
      <c r="Z21" s="14"/>
      <c r="AA21" s="15"/>
      <c r="AB21" s="15"/>
      <c r="AC21" s="15"/>
      <c r="AD21" s="12"/>
      <c r="AE21" s="12"/>
      <c r="AF21" s="22"/>
      <c r="AG21" s="12"/>
      <c r="AH21" s="12"/>
      <c r="AI21" s="12"/>
      <c r="AJ21" s="12"/>
      <c r="AK21" s="23"/>
      <c r="AL21" s="24"/>
      <c r="AM21" s="24"/>
      <c r="AN21" s="16"/>
      <c r="AO21" s="16"/>
      <c r="AP21" s="16"/>
      <c r="AQ21" s="16"/>
      <c r="AR21" s="16"/>
      <c r="AS21" s="16"/>
      <c r="AT21" s="16"/>
      <c r="AU21" s="16"/>
      <c r="AV21" s="16"/>
      <c r="AW21" s="16"/>
      <c r="AX21" s="16"/>
      <c r="AY21" s="16"/>
      <c r="AZ21" s="16"/>
      <c r="BA21" s="16"/>
      <c r="BB21" s="16"/>
      <c r="BC21" s="12"/>
      <c r="BD21" s="13"/>
      <c r="BE21" s="16"/>
      <c r="BF21" s="16"/>
      <c r="BG21" s="16"/>
      <c r="BH21" s="16"/>
      <c r="BI21" s="12"/>
      <c r="BJ21" s="22"/>
      <c r="BK21" s="24"/>
      <c r="BL21" s="25"/>
      <c r="BM21" s="24"/>
      <c r="BN21" s="24"/>
      <c r="BO21" s="24"/>
      <c r="BP21" s="26"/>
      <c r="BQ21" s="19"/>
      <c r="BR21" s="22"/>
      <c r="BS21" s="27"/>
      <c r="BT21" s="15"/>
      <c r="BU21" s="20"/>
      <c r="BV21" s="20"/>
      <c r="BW21" s="20"/>
      <c r="BX21" s="20"/>
      <c r="BY21" s="20"/>
      <c r="BZ21" s="20"/>
      <c r="CA21" s="20"/>
      <c r="CB21" s="20"/>
      <c r="CC21" s="20"/>
      <c r="CD21" s="20"/>
      <c r="CE21" s="20"/>
      <c r="CF21" s="20"/>
      <c r="CG21" s="20"/>
      <c r="CH21" s="20"/>
      <c r="CI21" s="20"/>
      <c r="CJ21" s="20"/>
      <c r="CK21" s="20"/>
      <c r="CL21" s="27"/>
      <c r="CM21" s="12"/>
      <c r="CN21" s="12"/>
      <c r="CO21" s="12"/>
      <c r="CP21" s="20"/>
      <c r="CQ21" s="12"/>
      <c r="CR21" s="21"/>
    </row>
    <row r="22" spans="1:96" s="91" customFormat="1" ht="30" customHeight="1" x14ac:dyDescent="0.5">
      <c r="A22" s="127" t="s">
        <v>314</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row>
    <row r="23" spans="1:96" ht="30" customHeight="1" x14ac:dyDescent="0.3">
      <c r="A23" s="92" t="s">
        <v>155</v>
      </c>
      <c r="B23" s="92" t="s">
        <v>190</v>
      </c>
      <c r="C23" s="95">
        <f>C14</f>
        <v>215</v>
      </c>
      <c r="D23" s="96">
        <v>4000</v>
      </c>
      <c r="E23" s="96" t="s">
        <v>197</v>
      </c>
      <c r="F23" s="96" t="s">
        <v>53</v>
      </c>
      <c r="G23" s="96" t="s">
        <v>77</v>
      </c>
      <c r="H23" s="96" t="s">
        <v>54</v>
      </c>
      <c r="I23" s="96" t="s">
        <v>83</v>
      </c>
      <c r="J23" s="97" t="s">
        <v>91</v>
      </c>
      <c r="K23" s="96">
        <f>K14</f>
        <v>5</v>
      </c>
      <c r="L23" s="12"/>
      <c r="M23" s="12"/>
      <c r="N23" s="12"/>
      <c r="O23" s="12"/>
      <c r="P23" s="12"/>
      <c r="Q23" s="12"/>
      <c r="R23" s="12"/>
      <c r="S23" s="12"/>
      <c r="T23" s="12"/>
      <c r="U23" s="13"/>
      <c r="V23" s="12"/>
      <c r="W23" s="14"/>
      <c r="X23" s="12"/>
      <c r="Y23" s="12"/>
      <c r="Z23" s="14"/>
      <c r="AA23" s="15"/>
      <c r="AB23" s="15"/>
      <c r="AC23" s="15"/>
      <c r="AD23" s="12"/>
      <c r="AE23" s="12"/>
      <c r="AF23" s="12"/>
      <c r="AG23" s="12"/>
      <c r="AH23" s="12"/>
      <c r="AI23" s="12"/>
      <c r="AJ23" s="12"/>
      <c r="AK23" s="13"/>
      <c r="AL23" s="16"/>
      <c r="AM23" s="16"/>
      <c r="AN23" s="16"/>
      <c r="AO23" s="16"/>
      <c r="AP23" s="16"/>
      <c r="AQ23" s="16"/>
      <c r="AR23" s="16"/>
      <c r="AS23" s="16"/>
      <c r="AT23" s="16"/>
      <c r="AU23" s="16"/>
      <c r="AV23" s="16"/>
      <c r="AW23" s="16"/>
      <c r="AX23" s="16"/>
      <c r="AY23" s="16"/>
      <c r="AZ23" s="16"/>
      <c r="BA23" s="16"/>
      <c r="BB23" s="16"/>
      <c r="BC23" s="12"/>
      <c r="BD23" s="13"/>
      <c r="BE23" s="16"/>
      <c r="BF23" s="16"/>
      <c r="BG23" s="16"/>
      <c r="BH23" s="16"/>
      <c r="BI23" s="12"/>
      <c r="BJ23" s="12"/>
      <c r="BK23" s="16"/>
      <c r="BL23" s="17"/>
      <c r="BM23" s="16"/>
      <c r="BN23" s="16"/>
      <c r="BO23" s="16"/>
      <c r="BP23" s="18"/>
      <c r="BQ23" s="19"/>
      <c r="BR23" s="12"/>
      <c r="BS23" s="20"/>
      <c r="BT23" s="15"/>
      <c r="BU23" s="20"/>
      <c r="BV23" s="20"/>
      <c r="BW23" s="20"/>
      <c r="BX23" s="20"/>
      <c r="BY23" s="20"/>
      <c r="BZ23" s="20"/>
      <c r="CA23" s="20"/>
      <c r="CB23" s="20"/>
      <c r="CC23" s="20"/>
      <c r="CD23" s="20"/>
      <c r="CE23" s="20"/>
      <c r="CF23" s="20"/>
      <c r="CG23" s="20"/>
      <c r="CH23" s="20"/>
      <c r="CI23" s="20"/>
      <c r="CJ23" s="20"/>
      <c r="CK23" s="20"/>
      <c r="CL23" s="20"/>
      <c r="CM23" s="12"/>
      <c r="CN23" s="12"/>
      <c r="CO23" s="12"/>
      <c r="CP23" s="20"/>
      <c r="CQ23" s="12"/>
      <c r="CR23" s="21"/>
    </row>
    <row r="24" spans="1:96" ht="30" customHeight="1" x14ac:dyDescent="0.3">
      <c r="A24" s="92" t="s">
        <v>156</v>
      </c>
      <c r="B24" s="92" t="s">
        <v>183</v>
      </c>
      <c r="C24" s="95">
        <f t="shared" ref="C24:C30" si="4">C15</f>
        <v>215</v>
      </c>
      <c r="D24" s="96">
        <v>5000</v>
      </c>
      <c r="E24" s="96" t="s">
        <v>197</v>
      </c>
      <c r="F24" s="96" t="s">
        <v>53</v>
      </c>
      <c r="G24" s="96" t="s">
        <v>77</v>
      </c>
      <c r="H24" s="96" t="s">
        <v>54</v>
      </c>
      <c r="I24" s="96" t="s">
        <v>83</v>
      </c>
      <c r="J24" s="97" t="s">
        <v>91</v>
      </c>
      <c r="K24" s="96">
        <f t="shared" ref="K24:K30" si="5">K15</f>
        <v>5</v>
      </c>
      <c r="L24" s="12"/>
      <c r="M24" s="12"/>
      <c r="N24" s="12"/>
      <c r="O24" s="12"/>
      <c r="P24" s="12"/>
      <c r="Q24" s="12"/>
      <c r="R24" s="12"/>
      <c r="S24" s="12"/>
      <c r="T24" s="12"/>
      <c r="U24" s="13"/>
      <c r="V24" s="12"/>
      <c r="W24" s="14"/>
      <c r="X24" s="12"/>
      <c r="Y24" s="12"/>
      <c r="Z24" s="14"/>
      <c r="AA24" s="15"/>
      <c r="AB24" s="15"/>
      <c r="AC24" s="15"/>
      <c r="AD24" s="12"/>
      <c r="AE24" s="12"/>
      <c r="AF24" s="12"/>
      <c r="AG24" s="12"/>
      <c r="AH24" s="12"/>
      <c r="AI24" s="12"/>
      <c r="AJ24" s="12"/>
      <c r="AK24" s="13"/>
      <c r="AL24" s="16"/>
      <c r="AM24" s="16"/>
      <c r="AN24" s="16"/>
      <c r="AO24" s="16"/>
      <c r="AP24" s="16"/>
      <c r="AQ24" s="16"/>
      <c r="AR24" s="16"/>
      <c r="AS24" s="16"/>
      <c r="AT24" s="16"/>
      <c r="AU24" s="16"/>
      <c r="AV24" s="16"/>
      <c r="AW24" s="16"/>
      <c r="AX24" s="16"/>
      <c r="AY24" s="16"/>
      <c r="AZ24" s="16"/>
      <c r="BA24" s="16"/>
      <c r="BB24" s="16"/>
      <c r="BC24" s="12"/>
      <c r="BD24" s="13"/>
      <c r="BE24" s="16"/>
      <c r="BF24" s="16"/>
      <c r="BG24" s="16"/>
      <c r="BH24" s="16"/>
      <c r="BI24" s="12"/>
      <c r="BJ24" s="12"/>
      <c r="BK24" s="16"/>
      <c r="BL24" s="17"/>
      <c r="BM24" s="16"/>
      <c r="BN24" s="16"/>
      <c r="BO24" s="16"/>
      <c r="BP24" s="18"/>
      <c r="BQ24" s="19"/>
      <c r="BR24" s="12"/>
      <c r="BS24" s="20"/>
      <c r="BT24" s="15"/>
      <c r="BU24" s="20"/>
      <c r="BV24" s="20"/>
      <c r="BW24" s="20"/>
      <c r="BX24" s="20"/>
      <c r="BY24" s="20"/>
      <c r="BZ24" s="20"/>
      <c r="CA24" s="20"/>
      <c r="CB24" s="20"/>
      <c r="CC24" s="20"/>
      <c r="CD24" s="20"/>
      <c r="CE24" s="20"/>
      <c r="CF24" s="20"/>
      <c r="CG24" s="20"/>
      <c r="CH24" s="20"/>
      <c r="CI24" s="20"/>
      <c r="CJ24" s="20"/>
      <c r="CK24" s="20"/>
      <c r="CL24" s="20"/>
      <c r="CM24" s="12"/>
      <c r="CN24" s="12"/>
      <c r="CO24" s="12"/>
      <c r="CP24" s="20"/>
      <c r="CQ24" s="12"/>
      <c r="CR24" s="21"/>
    </row>
    <row r="25" spans="1:96" ht="30" customHeight="1" x14ac:dyDescent="0.3">
      <c r="A25" s="92" t="s">
        <v>157</v>
      </c>
      <c r="B25" s="92" t="s">
        <v>184</v>
      </c>
      <c r="C25" s="95">
        <f t="shared" si="4"/>
        <v>215</v>
      </c>
      <c r="D25" s="96">
        <v>8000</v>
      </c>
      <c r="E25" s="96" t="s">
        <v>197</v>
      </c>
      <c r="F25" s="96" t="s">
        <v>53</v>
      </c>
      <c r="G25" s="96" t="s">
        <v>77</v>
      </c>
      <c r="H25" s="96" t="s">
        <v>54</v>
      </c>
      <c r="I25" s="96" t="s">
        <v>83</v>
      </c>
      <c r="J25" s="97" t="s">
        <v>91</v>
      </c>
      <c r="K25" s="96">
        <f t="shared" si="5"/>
        <v>5</v>
      </c>
      <c r="L25" s="12"/>
      <c r="M25" s="12"/>
      <c r="N25" s="12"/>
      <c r="O25" s="12"/>
      <c r="P25" s="12"/>
      <c r="Q25" s="12"/>
      <c r="R25" s="12"/>
      <c r="S25" s="12"/>
      <c r="T25" s="12"/>
      <c r="U25" s="13"/>
      <c r="V25" s="12"/>
      <c r="W25" s="14"/>
      <c r="X25" s="12"/>
      <c r="Y25" s="12"/>
      <c r="Z25" s="14"/>
      <c r="AA25" s="15"/>
      <c r="AB25" s="15"/>
      <c r="AC25" s="15"/>
      <c r="AD25" s="12"/>
      <c r="AE25" s="12"/>
      <c r="AF25" s="12"/>
      <c r="AG25" s="12"/>
      <c r="AH25" s="12"/>
      <c r="AI25" s="12"/>
      <c r="AJ25" s="12"/>
      <c r="AK25" s="13"/>
      <c r="AL25" s="16"/>
      <c r="AM25" s="16"/>
      <c r="AN25" s="16"/>
      <c r="AO25" s="16"/>
      <c r="AP25" s="16"/>
      <c r="AQ25" s="16"/>
      <c r="AR25" s="16"/>
      <c r="AS25" s="16"/>
      <c r="AT25" s="16"/>
      <c r="AU25" s="16"/>
      <c r="AV25" s="16"/>
      <c r="AW25" s="16"/>
      <c r="AX25" s="16"/>
      <c r="AY25" s="16"/>
      <c r="AZ25" s="16"/>
      <c r="BA25" s="16"/>
      <c r="BB25" s="16"/>
      <c r="BC25" s="12"/>
      <c r="BD25" s="13"/>
      <c r="BE25" s="16"/>
      <c r="BF25" s="16"/>
      <c r="BG25" s="16"/>
      <c r="BH25" s="16"/>
      <c r="BI25" s="12"/>
      <c r="BJ25" s="12"/>
      <c r="BK25" s="16"/>
      <c r="BL25" s="17"/>
      <c r="BM25" s="16"/>
      <c r="BN25" s="16"/>
      <c r="BO25" s="16"/>
      <c r="BP25" s="18"/>
      <c r="BQ25" s="19"/>
      <c r="BR25" s="12"/>
      <c r="BS25" s="20"/>
      <c r="BT25" s="15"/>
      <c r="BU25" s="20"/>
      <c r="BV25" s="20"/>
      <c r="BW25" s="20"/>
      <c r="BX25" s="20"/>
      <c r="BY25" s="20"/>
      <c r="BZ25" s="20"/>
      <c r="CA25" s="20"/>
      <c r="CB25" s="20"/>
      <c r="CC25" s="20"/>
      <c r="CD25" s="20"/>
      <c r="CE25" s="20"/>
      <c r="CF25" s="20"/>
      <c r="CG25" s="20"/>
      <c r="CH25" s="20"/>
      <c r="CI25" s="20"/>
      <c r="CJ25" s="20"/>
      <c r="CK25" s="20"/>
      <c r="CL25" s="20"/>
      <c r="CM25" s="12"/>
      <c r="CN25" s="12"/>
      <c r="CO25" s="12"/>
      <c r="CP25" s="20"/>
      <c r="CQ25" s="12"/>
      <c r="CR25" s="21"/>
    </row>
    <row r="26" spans="1:96" ht="30" customHeight="1" x14ac:dyDescent="0.3">
      <c r="A26" s="92" t="s">
        <v>158</v>
      </c>
      <c r="B26" s="92" t="s">
        <v>185</v>
      </c>
      <c r="C26" s="95">
        <f t="shared" si="4"/>
        <v>215</v>
      </c>
      <c r="D26" s="96">
        <v>10000</v>
      </c>
      <c r="E26" s="96" t="s">
        <v>197</v>
      </c>
      <c r="F26" s="96" t="s">
        <v>53</v>
      </c>
      <c r="G26" s="96" t="s">
        <v>77</v>
      </c>
      <c r="H26" s="96" t="s">
        <v>54</v>
      </c>
      <c r="I26" s="96" t="s">
        <v>83</v>
      </c>
      <c r="J26" s="97" t="s">
        <v>91</v>
      </c>
      <c r="K26" s="96">
        <f t="shared" si="5"/>
        <v>5</v>
      </c>
      <c r="L26" s="12"/>
      <c r="M26" s="12"/>
      <c r="N26" s="12"/>
      <c r="O26" s="12"/>
      <c r="P26" s="12"/>
      <c r="Q26" s="12"/>
      <c r="R26" s="12"/>
      <c r="S26" s="12"/>
      <c r="T26" s="12"/>
      <c r="U26" s="13"/>
      <c r="V26" s="12"/>
      <c r="W26" s="14"/>
      <c r="X26" s="12"/>
      <c r="Y26" s="12"/>
      <c r="Z26" s="14"/>
      <c r="AA26" s="15"/>
      <c r="AB26" s="15"/>
      <c r="AC26" s="15"/>
      <c r="AD26" s="12"/>
      <c r="AE26" s="12"/>
      <c r="AF26" s="12"/>
      <c r="AG26" s="12"/>
      <c r="AH26" s="12"/>
      <c r="AI26" s="12"/>
      <c r="AJ26" s="12"/>
      <c r="AK26" s="13"/>
      <c r="AL26" s="16"/>
      <c r="AM26" s="16"/>
      <c r="AN26" s="16"/>
      <c r="AO26" s="16"/>
      <c r="AP26" s="16"/>
      <c r="AQ26" s="16"/>
      <c r="AR26" s="16"/>
      <c r="AS26" s="16"/>
      <c r="AT26" s="16"/>
      <c r="AU26" s="16"/>
      <c r="AV26" s="16"/>
      <c r="AW26" s="16"/>
      <c r="AX26" s="16"/>
      <c r="AY26" s="16"/>
      <c r="AZ26" s="16"/>
      <c r="BA26" s="16"/>
      <c r="BB26" s="16"/>
      <c r="BC26" s="12"/>
      <c r="BD26" s="13"/>
      <c r="BE26" s="16"/>
      <c r="BF26" s="16"/>
      <c r="BG26" s="16"/>
      <c r="BH26" s="16"/>
      <c r="BI26" s="12"/>
      <c r="BJ26" s="12"/>
      <c r="BK26" s="16"/>
      <c r="BL26" s="17"/>
      <c r="BM26" s="16"/>
      <c r="BN26" s="16"/>
      <c r="BO26" s="16"/>
      <c r="BP26" s="18"/>
      <c r="BQ26" s="19"/>
      <c r="BR26" s="12"/>
      <c r="BS26" s="20"/>
      <c r="BT26" s="15"/>
      <c r="BU26" s="20"/>
      <c r="BV26" s="20"/>
      <c r="BW26" s="20"/>
      <c r="BX26" s="20"/>
      <c r="BY26" s="20"/>
      <c r="BZ26" s="20"/>
      <c r="CA26" s="20"/>
      <c r="CB26" s="20"/>
      <c r="CC26" s="20"/>
      <c r="CD26" s="20"/>
      <c r="CE26" s="20"/>
      <c r="CF26" s="20"/>
      <c r="CG26" s="20"/>
      <c r="CH26" s="20"/>
      <c r="CI26" s="20"/>
      <c r="CJ26" s="20"/>
      <c r="CK26" s="20"/>
      <c r="CL26" s="20"/>
      <c r="CM26" s="12"/>
      <c r="CN26" s="12"/>
      <c r="CO26" s="12"/>
      <c r="CP26" s="20"/>
      <c r="CQ26" s="12"/>
      <c r="CR26" s="21"/>
    </row>
    <row r="27" spans="1:96" ht="30" customHeight="1" x14ac:dyDescent="0.3">
      <c r="A27" s="92" t="s">
        <v>159</v>
      </c>
      <c r="B27" s="92" t="s">
        <v>186</v>
      </c>
      <c r="C27" s="95">
        <f t="shared" si="4"/>
        <v>215</v>
      </c>
      <c r="D27" s="96">
        <v>16000</v>
      </c>
      <c r="E27" s="96" t="s">
        <v>197</v>
      </c>
      <c r="F27" s="96" t="s">
        <v>53</v>
      </c>
      <c r="G27" s="96" t="s">
        <v>77</v>
      </c>
      <c r="H27" s="96" t="s">
        <v>54</v>
      </c>
      <c r="I27" s="96" t="s">
        <v>83</v>
      </c>
      <c r="J27" s="97" t="s">
        <v>91</v>
      </c>
      <c r="K27" s="96">
        <f t="shared" si="5"/>
        <v>5</v>
      </c>
      <c r="L27" s="12"/>
      <c r="M27" s="12"/>
      <c r="N27" s="12"/>
      <c r="O27" s="12"/>
      <c r="P27" s="12"/>
      <c r="Q27" s="12"/>
      <c r="R27" s="12"/>
      <c r="S27" s="12"/>
      <c r="T27" s="12"/>
      <c r="U27" s="13"/>
      <c r="V27" s="12"/>
      <c r="W27" s="14"/>
      <c r="X27" s="12"/>
      <c r="Y27" s="12"/>
      <c r="Z27" s="14"/>
      <c r="AA27" s="15"/>
      <c r="AB27" s="15"/>
      <c r="AC27" s="15"/>
      <c r="AD27" s="12"/>
      <c r="AE27" s="12"/>
      <c r="AF27" s="12"/>
      <c r="AG27" s="12"/>
      <c r="AH27" s="12"/>
      <c r="AI27" s="12"/>
      <c r="AJ27" s="12"/>
      <c r="AK27" s="13"/>
      <c r="AL27" s="16"/>
      <c r="AM27" s="16"/>
      <c r="AN27" s="16"/>
      <c r="AO27" s="16"/>
      <c r="AP27" s="16"/>
      <c r="AQ27" s="16"/>
      <c r="AR27" s="16"/>
      <c r="AS27" s="16"/>
      <c r="AT27" s="16"/>
      <c r="AU27" s="16"/>
      <c r="AV27" s="16"/>
      <c r="AW27" s="16"/>
      <c r="AX27" s="16"/>
      <c r="AY27" s="16"/>
      <c r="AZ27" s="16"/>
      <c r="BA27" s="16"/>
      <c r="BB27" s="16"/>
      <c r="BC27" s="12"/>
      <c r="BD27" s="13"/>
      <c r="BE27" s="16"/>
      <c r="BF27" s="16"/>
      <c r="BG27" s="16"/>
      <c r="BH27" s="16"/>
      <c r="BI27" s="12"/>
      <c r="BJ27" s="12"/>
      <c r="BK27" s="16"/>
      <c r="BL27" s="17"/>
      <c r="BM27" s="16"/>
      <c r="BN27" s="16"/>
      <c r="BO27" s="16"/>
      <c r="BP27" s="18"/>
      <c r="BQ27" s="19"/>
      <c r="BR27" s="12"/>
      <c r="BS27" s="20"/>
      <c r="BT27" s="15"/>
      <c r="BU27" s="20"/>
      <c r="BV27" s="20"/>
      <c r="BW27" s="20"/>
      <c r="BX27" s="20"/>
      <c r="BY27" s="20"/>
      <c r="BZ27" s="20"/>
      <c r="CA27" s="20"/>
      <c r="CB27" s="20"/>
      <c r="CC27" s="20"/>
      <c r="CD27" s="20"/>
      <c r="CE27" s="20"/>
      <c r="CF27" s="20"/>
      <c r="CG27" s="20"/>
      <c r="CH27" s="20"/>
      <c r="CI27" s="20"/>
      <c r="CJ27" s="20"/>
      <c r="CK27" s="20"/>
      <c r="CL27" s="20"/>
      <c r="CM27" s="12"/>
      <c r="CN27" s="12"/>
      <c r="CO27" s="12"/>
      <c r="CP27" s="20"/>
      <c r="CQ27" s="12"/>
      <c r="CR27" s="21"/>
    </row>
    <row r="28" spans="1:96" ht="30" customHeight="1" x14ac:dyDescent="0.3">
      <c r="A28" s="92" t="s">
        <v>154</v>
      </c>
      <c r="B28" s="92" t="s">
        <v>187</v>
      </c>
      <c r="C28" s="95">
        <f t="shared" si="4"/>
        <v>215</v>
      </c>
      <c r="D28" s="96">
        <v>20000</v>
      </c>
      <c r="E28" s="96" t="s">
        <v>197</v>
      </c>
      <c r="F28" s="96" t="s">
        <v>53</v>
      </c>
      <c r="G28" s="96" t="s">
        <v>77</v>
      </c>
      <c r="H28" s="96" t="s">
        <v>54</v>
      </c>
      <c r="I28" s="96" t="s">
        <v>83</v>
      </c>
      <c r="J28" s="97" t="s">
        <v>91</v>
      </c>
      <c r="K28" s="96">
        <f t="shared" si="5"/>
        <v>5</v>
      </c>
      <c r="L28" s="12"/>
      <c r="M28" s="12"/>
      <c r="N28" s="12"/>
      <c r="O28" s="12"/>
      <c r="P28" s="12"/>
      <c r="Q28" s="12"/>
      <c r="R28" s="12"/>
      <c r="S28" s="12"/>
      <c r="T28" s="12"/>
      <c r="U28" s="13"/>
      <c r="V28" s="12"/>
      <c r="W28" s="14"/>
      <c r="X28" s="12"/>
      <c r="Y28" s="12"/>
      <c r="Z28" s="14"/>
      <c r="AA28" s="15"/>
      <c r="AB28" s="15"/>
      <c r="AC28" s="15"/>
      <c r="AD28" s="12"/>
      <c r="AE28" s="12"/>
      <c r="AF28" s="12"/>
      <c r="AG28" s="12"/>
      <c r="AH28" s="12"/>
      <c r="AI28" s="12"/>
      <c r="AJ28" s="12"/>
      <c r="AK28" s="13"/>
      <c r="AL28" s="16"/>
      <c r="AM28" s="16"/>
      <c r="AN28" s="16"/>
      <c r="AO28" s="16"/>
      <c r="AP28" s="16"/>
      <c r="AQ28" s="16"/>
      <c r="AR28" s="16"/>
      <c r="AS28" s="16"/>
      <c r="AT28" s="16"/>
      <c r="AU28" s="16"/>
      <c r="AV28" s="16"/>
      <c r="AW28" s="16"/>
      <c r="AX28" s="16"/>
      <c r="AY28" s="16"/>
      <c r="AZ28" s="16"/>
      <c r="BA28" s="16"/>
      <c r="BB28" s="16"/>
      <c r="BC28" s="12"/>
      <c r="BD28" s="13"/>
      <c r="BE28" s="16"/>
      <c r="BF28" s="16"/>
      <c r="BG28" s="16"/>
      <c r="BH28" s="16"/>
      <c r="BI28" s="12"/>
      <c r="BJ28" s="12"/>
      <c r="BK28" s="16"/>
      <c r="BL28" s="17"/>
      <c r="BM28" s="16"/>
      <c r="BN28" s="16"/>
      <c r="BO28" s="16"/>
      <c r="BP28" s="18"/>
      <c r="BQ28" s="19"/>
      <c r="BR28" s="12"/>
      <c r="BS28" s="20"/>
      <c r="BT28" s="15"/>
      <c r="BU28" s="20"/>
      <c r="BV28" s="20"/>
      <c r="BW28" s="20"/>
      <c r="BX28" s="20"/>
      <c r="BY28" s="20"/>
      <c r="BZ28" s="20"/>
      <c r="CA28" s="20"/>
      <c r="CB28" s="20"/>
      <c r="CC28" s="20"/>
      <c r="CD28" s="20"/>
      <c r="CE28" s="20"/>
      <c r="CF28" s="20"/>
      <c r="CG28" s="20"/>
      <c r="CH28" s="20"/>
      <c r="CI28" s="20"/>
      <c r="CJ28" s="20"/>
      <c r="CK28" s="20"/>
      <c r="CL28" s="20"/>
      <c r="CM28" s="12"/>
      <c r="CN28" s="12"/>
      <c r="CO28" s="12"/>
      <c r="CP28" s="20"/>
      <c r="CQ28" s="12"/>
      <c r="CR28" s="21"/>
    </row>
    <row r="29" spans="1:96" ht="30" customHeight="1" x14ac:dyDescent="0.3">
      <c r="A29" s="92" t="s">
        <v>160</v>
      </c>
      <c r="B29" s="92" t="s">
        <v>188</v>
      </c>
      <c r="C29" s="95">
        <f t="shared" si="4"/>
        <v>215</v>
      </c>
      <c r="D29" s="96">
        <v>24000</v>
      </c>
      <c r="E29" s="96" t="s">
        <v>197</v>
      </c>
      <c r="F29" s="96" t="s">
        <v>53</v>
      </c>
      <c r="G29" s="96" t="s">
        <v>77</v>
      </c>
      <c r="H29" s="96" t="s">
        <v>54</v>
      </c>
      <c r="I29" s="96" t="s">
        <v>83</v>
      </c>
      <c r="J29" s="97" t="s">
        <v>91</v>
      </c>
      <c r="K29" s="96">
        <f t="shared" si="5"/>
        <v>5</v>
      </c>
      <c r="L29" s="12"/>
      <c r="M29" s="12"/>
      <c r="N29" s="12"/>
      <c r="O29" s="12"/>
      <c r="P29" s="12"/>
      <c r="Q29" s="12"/>
      <c r="R29" s="12"/>
      <c r="S29" s="12"/>
      <c r="T29" s="12"/>
      <c r="U29" s="13"/>
      <c r="V29" s="12"/>
      <c r="W29" s="14"/>
      <c r="X29" s="12"/>
      <c r="Y29" s="12"/>
      <c r="Z29" s="14"/>
      <c r="AA29" s="15"/>
      <c r="AB29" s="15"/>
      <c r="AC29" s="15"/>
      <c r="AD29" s="12"/>
      <c r="AE29" s="12"/>
      <c r="AF29" s="12"/>
      <c r="AG29" s="12"/>
      <c r="AH29" s="12"/>
      <c r="AI29" s="12"/>
      <c r="AJ29" s="12"/>
      <c r="AK29" s="13"/>
      <c r="AL29" s="16"/>
      <c r="AM29" s="16"/>
      <c r="AN29" s="16"/>
      <c r="AO29" s="16"/>
      <c r="AP29" s="16"/>
      <c r="AQ29" s="16"/>
      <c r="AR29" s="16"/>
      <c r="AS29" s="16"/>
      <c r="AT29" s="16"/>
      <c r="AU29" s="16"/>
      <c r="AV29" s="16"/>
      <c r="AW29" s="16"/>
      <c r="AX29" s="16"/>
      <c r="AY29" s="16"/>
      <c r="AZ29" s="16"/>
      <c r="BA29" s="16"/>
      <c r="BB29" s="16"/>
      <c r="BC29" s="12"/>
      <c r="BD29" s="13"/>
      <c r="BE29" s="16"/>
      <c r="BF29" s="16"/>
      <c r="BG29" s="16"/>
      <c r="BH29" s="16"/>
      <c r="BI29" s="12"/>
      <c r="BJ29" s="12"/>
      <c r="BK29" s="16"/>
      <c r="BL29" s="17"/>
      <c r="BM29" s="16"/>
      <c r="BN29" s="16"/>
      <c r="BO29" s="16"/>
      <c r="BP29" s="18"/>
      <c r="BQ29" s="19"/>
      <c r="BR29" s="12"/>
      <c r="BS29" s="20"/>
      <c r="BT29" s="15"/>
      <c r="BU29" s="20"/>
      <c r="BV29" s="20"/>
      <c r="BW29" s="20"/>
      <c r="BX29" s="20"/>
      <c r="BY29" s="20"/>
      <c r="BZ29" s="20"/>
      <c r="CA29" s="20"/>
      <c r="CB29" s="20"/>
      <c r="CC29" s="20"/>
      <c r="CD29" s="20"/>
      <c r="CE29" s="20"/>
      <c r="CF29" s="20"/>
      <c r="CG29" s="20"/>
      <c r="CH29" s="20"/>
      <c r="CI29" s="20"/>
      <c r="CJ29" s="20"/>
      <c r="CK29" s="20"/>
      <c r="CL29" s="20"/>
      <c r="CM29" s="12"/>
      <c r="CN29" s="12"/>
      <c r="CO29" s="12"/>
      <c r="CP29" s="20"/>
      <c r="CQ29" s="12"/>
      <c r="CR29" s="21"/>
    </row>
    <row r="30" spans="1:96" ht="30" customHeight="1" x14ac:dyDescent="0.3">
      <c r="A30" s="92" t="s">
        <v>161</v>
      </c>
      <c r="B30" s="92" t="s">
        <v>189</v>
      </c>
      <c r="C30" s="95">
        <f t="shared" si="4"/>
        <v>215</v>
      </c>
      <c r="D30" s="96">
        <v>28000</v>
      </c>
      <c r="E30" s="96" t="s">
        <v>197</v>
      </c>
      <c r="F30" s="96" t="s">
        <v>53</v>
      </c>
      <c r="G30" s="96" t="s">
        <v>77</v>
      </c>
      <c r="H30" s="96" t="s">
        <v>54</v>
      </c>
      <c r="I30" s="96" t="s">
        <v>83</v>
      </c>
      <c r="J30" s="97" t="s">
        <v>91</v>
      </c>
      <c r="K30" s="96">
        <f t="shared" si="5"/>
        <v>5</v>
      </c>
      <c r="L30" s="12"/>
      <c r="M30" s="22"/>
      <c r="N30" s="22"/>
      <c r="O30" s="22"/>
      <c r="P30" s="22"/>
      <c r="Q30" s="12"/>
      <c r="R30" s="12"/>
      <c r="S30" s="22"/>
      <c r="T30" s="22"/>
      <c r="U30" s="23"/>
      <c r="V30" s="12"/>
      <c r="W30" s="14"/>
      <c r="X30" s="22"/>
      <c r="Y30" s="22"/>
      <c r="Z30" s="14"/>
      <c r="AA30" s="15"/>
      <c r="AB30" s="15"/>
      <c r="AC30" s="15"/>
      <c r="AD30" s="12"/>
      <c r="AE30" s="12"/>
      <c r="AF30" s="22"/>
      <c r="AG30" s="12"/>
      <c r="AH30" s="12"/>
      <c r="AI30" s="12"/>
      <c r="AJ30" s="12"/>
      <c r="AK30" s="23"/>
      <c r="AL30" s="24"/>
      <c r="AM30" s="24"/>
      <c r="AN30" s="16"/>
      <c r="AO30" s="16"/>
      <c r="AP30" s="16"/>
      <c r="AQ30" s="16"/>
      <c r="AR30" s="16"/>
      <c r="AS30" s="16"/>
      <c r="AT30" s="16"/>
      <c r="AU30" s="16"/>
      <c r="AV30" s="16"/>
      <c r="AW30" s="16"/>
      <c r="AX30" s="16"/>
      <c r="AY30" s="16"/>
      <c r="AZ30" s="16"/>
      <c r="BA30" s="16"/>
      <c r="BB30" s="16"/>
      <c r="BC30" s="12"/>
      <c r="BD30" s="13"/>
      <c r="BE30" s="16"/>
      <c r="BF30" s="16"/>
      <c r="BG30" s="16"/>
      <c r="BH30" s="16"/>
      <c r="BI30" s="12"/>
      <c r="BJ30" s="22"/>
      <c r="BK30" s="24"/>
      <c r="BL30" s="25"/>
      <c r="BM30" s="24"/>
      <c r="BN30" s="24"/>
      <c r="BO30" s="24"/>
      <c r="BP30" s="26"/>
      <c r="BQ30" s="19"/>
      <c r="BR30" s="22"/>
      <c r="BS30" s="27"/>
      <c r="BT30" s="15"/>
      <c r="BU30" s="20"/>
      <c r="BV30" s="20"/>
      <c r="BW30" s="20"/>
      <c r="BX30" s="20"/>
      <c r="BY30" s="20"/>
      <c r="BZ30" s="20"/>
      <c r="CA30" s="20"/>
      <c r="CB30" s="20"/>
      <c r="CC30" s="20"/>
      <c r="CD30" s="20"/>
      <c r="CE30" s="20"/>
      <c r="CF30" s="20"/>
      <c r="CG30" s="20"/>
      <c r="CH30" s="20"/>
      <c r="CI30" s="20"/>
      <c r="CJ30" s="20"/>
      <c r="CK30" s="20"/>
      <c r="CL30" s="27"/>
      <c r="CM30" s="12"/>
      <c r="CN30" s="12"/>
      <c r="CO30" s="12"/>
      <c r="CP30" s="20"/>
      <c r="CQ30" s="12"/>
      <c r="CR30" s="21"/>
    </row>
  </sheetData>
  <sheetProtection algorithmName="SHA-512" hashValue="2YWCj2KUbzBHy0Tuh7DFF1SQ/oMEVxzrWgGxMcHor6y02qE7pj8mAAGGf+tuS984rftypkQO8syDYLb+mNfyQg==" saltValue="bmRQm6jTSy87D+xh8uj95w==" spinCount="100000" sheet="1" objects="1" scenarios="1"/>
  <mergeCells count="10">
    <mergeCell ref="CM2:CR2"/>
    <mergeCell ref="BJ2:BR2"/>
    <mergeCell ref="A1:K1"/>
    <mergeCell ref="L1:CR1"/>
    <mergeCell ref="L2:M2"/>
    <mergeCell ref="BS2:CL2"/>
    <mergeCell ref="A2:D2"/>
    <mergeCell ref="E2:K2"/>
    <mergeCell ref="N2:AJ2"/>
    <mergeCell ref="AK2:BI2"/>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B990-B6EE-4307-B750-21C0AD0AE750}">
  <sheetPr>
    <tabColor theme="5" tint="0.79998168889431442"/>
  </sheetPr>
  <dimension ref="A1:CF23"/>
  <sheetViews>
    <sheetView zoomScale="70" zoomScaleNormal="70" workbookViewId="0">
      <selection activeCell="CH4" sqref="CH4"/>
    </sheetView>
  </sheetViews>
  <sheetFormatPr defaultColWidth="8.6640625" defaultRowHeight="14.4" x14ac:dyDescent="0.3"/>
  <cols>
    <col min="1" max="1" width="11.5546875" style="165" customWidth="1"/>
    <col min="2" max="2" width="26.21875" style="165" customWidth="1"/>
    <col min="3" max="3" width="16.5546875" style="166" customWidth="1"/>
    <col min="4" max="4" width="17.5546875" style="166" customWidth="1"/>
    <col min="5" max="5" width="40" style="166" customWidth="1"/>
    <col min="6" max="6" width="27.6640625" style="166" customWidth="1"/>
    <col min="7" max="7" width="16.109375" style="166" customWidth="1"/>
    <col min="8" max="11" width="14" style="166" customWidth="1"/>
    <col min="12" max="12" width="26.33203125" style="166" customWidth="1"/>
    <col min="13" max="14" width="13.109375" style="166" customWidth="1"/>
    <col min="15" max="15" width="17.33203125" style="166" customWidth="1"/>
    <col min="16" max="18" width="14.6640625" style="166" customWidth="1"/>
    <col min="19" max="19" width="15.21875" style="166" customWidth="1"/>
    <col min="20" max="20" width="16.44140625" style="166" customWidth="1"/>
    <col min="21" max="22" width="13.6640625" style="166" customWidth="1"/>
    <col min="23" max="23" width="11.33203125" style="166" customWidth="1"/>
    <col min="24" max="25" width="13.44140625" style="166" customWidth="1"/>
    <col min="26" max="26" width="19.6640625" style="166" customWidth="1"/>
    <col min="27" max="27" width="17.44140625" style="166" customWidth="1"/>
    <col min="28" max="28" width="8.6640625" style="166"/>
    <col min="29" max="29" width="17.33203125" style="166" customWidth="1"/>
    <col min="30" max="37" width="8.6640625" style="166"/>
    <col min="38" max="38" width="25.44140625" style="166" customWidth="1"/>
    <col min="39" max="39" width="13.6640625" style="166" customWidth="1"/>
    <col min="40" max="40" width="19.6640625" style="166" customWidth="1"/>
    <col min="41" max="41" width="13.6640625" style="166" customWidth="1"/>
    <col min="42" max="44" width="19.44140625" style="166" customWidth="1"/>
    <col min="45" max="45" width="13.109375" style="166" customWidth="1"/>
    <col min="46" max="46" width="15" style="166" customWidth="1"/>
    <col min="47" max="47" width="11.6640625" style="166" customWidth="1"/>
    <col min="48" max="48" width="12.6640625" style="166" customWidth="1"/>
    <col min="49" max="52" width="15.109375" style="166" customWidth="1"/>
    <col min="53" max="66" width="16.33203125" style="166" customWidth="1"/>
    <col min="67" max="67" width="50.44140625" style="166" customWidth="1"/>
    <col min="68" max="74" width="15.5546875" style="166" customWidth="1"/>
    <col min="75" max="75" width="16.77734375" style="166" customWidth="1"/>
    <col min="76" max="76" width="14.44140625" style="43" customWidth="1"/>
    <col min="77" max="77" width="17.44140625" style="43" customWidth="1"/>
    <col min="78" max="83" width="16.77734375" style="166" customWidth="1"/>
    <col min="84" max="84" width="26.33203125" style="166" customWidth="1"/>
    <col min="85" max="16384" width="8.6640625" style="165"/>
  </cols>
  <sheetData>
    <row r="1" spans="1:84" s="150" customFormat="1" ht="38.4" customHeight="1" x14ac:dyDescent="0.3">
      <c r="A1" s="140" t="s">
        <v>24</v>
      </c>
      <c r="B1" s="140"/>
      <c r="C1" s="141"/>
      <c r="D1" s="142" t="s">
        <v>108</v>
      </c>
      <c r="E1" s="143"/>
      <c r="F1" s="144"/>
      <c r="G1" s="71" t="s">
        <v>244</v>
      </c>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145"/>
      <c r="BP1" s="146" t="s">
        <v>92</v>
      </c>
      <c r="BQ1" s="147"/>
      <c r="BR1" s="147"/>
      <c r="BS1" s="147"/>
      <c r="BT1" s="147"/>
      <c r="BU1" s="147"/>
      <c r="BV1" s="147"/>
      <c r="BW1" s="148" t="s">
        <v>97</v>
      </c>
      <c r="BX1" s="149"/>
      <c r="BY1" s="149"/>
      <c r="BZ1" s="149"/>
      <c r="CA1" s="149"/>
      <c r="CB1" s="149"/>
      <c r="CC1" s="149"/>
      <c r="CD1" s="149"/>
      <c r="CE1" s="149"/>
      <c r="CF1" s="149"/>
    </row>
    <row r="2" spans="1:84" s="153" customFormat="1" ht="124.95" customHeight="1" x14ac:dyDescent="0.3">
      <c r="A2" s="80" t="s">
        <v>163</v>
      </c>
      <c r="B2" s="80" t="s">
        <v>110</v>
      </c>
      <c r="C2" s="84" t="s">
        <v>193</v>
      </c>
      <c r="D2" s="83" t="s">
        <v>27</v>
      </c>
      <c r="E2" s="83" t="s">
        <v>148</v>
      </c>
      <c r="F2" s="83" t="s">
        <v>344</v>
      </c>
      <c r="G2" s="84" t="s">
        <v>355</v>
      </c>
      <c r="H2" s="84" t="s">
        <v>345</v>
      </c>
      <c r="I2" s="84" t="s">
        <v>346</v>
      </c>
      <c r="J2" s="84" t="s">
        <v>391</v>
      </c>
      <c r="K2" s="84" t="s">
        <v>347</v>
      </c>
      <c r="L2" s="84" t="s">
        <v>348</v>
      </c>
      <c r="M2" s="84" t="s">
        <v>339</v>
      </c>
      <c r="N2" s="84" t="s">
        <v>340</v>
      </c>
      <c r="O2" s="84" t="s">
        <v>349</v>
      </c>
      <c r="P2" s="84" t="s">
        <v>350</v>
      </c>
      <c r="Q2" s="84" t="s">
        <v>351</v>
      </c>
      <c r="R2" s="84" t="s">
        <v>352</v>
      </c>
      <c r="S2" s="84" t="s">
        <v>353</v>
      </c>
      <c r="T2" s="84" t="s">
        <v>354</v>
      </c>
      <c r="U2" s="84" t="s">
        <v>356</v>
      </c>
      <c r="V2" s="84" t="s">
        <v>357</v>
      </c>
      <c r="W2" s="84" t="s">
        <v>358</v>
      </c>
      <c r="X2" s="84" t="s">
        <v>359</v>
      </c>
      <c r="Y2" s="84" t="s">
        <v>360</v>
      </c>
      <c r="Z2" s="84" t="s">
        <v>361</v>
      </c>
      <c r="AA2" s="84" t="s">
        <v>362</v>
      </c>
      <c r="AB2" s="84" t="s">
        <v>363</v>
      </c>
      <c r="AC2" s="84" t="s">
        <v>364</v>
      </c>
      <c r="AD2" s="84" t="s">
        <v>365</v>
      </c>
      <c r="AE2" s="84" t="s">
        <v>366</v>
      </c>
      <c r="AF2" s="84" t="s">
        <v>367</v>
      </c>
      <c r="AG2" s="84" t="s">
        <v>368</v>
      </c>
      <c r="AH2" s="84" t="s">
        <v>369</v>
      </c>
      <c r="AI2" s="84" t="s">
        <v>370</v>
      </c>
      <c r="AJ2" s="84" t="s">
        <v>393</v>
      </c>
      <c r="AK2" s="84" t="s">
        <v>394</v>
      </c>
      <c r="AL2" s="84" t="s">
        <v>371</v>
      </c>
      <c r="AM2" s="84" t="s">
        <v>372</v>
      </c>
      <c r="AN2" s="84" t="s">
        <v>373</v>
      </c>
      <c r="AO2" s="84" t="s">
        <v>374</v>
      </c>
      <c r="AP2" s="151" t="s">
        <v>375</v>
      </c>
      <c r="AQ2" s="151" t="s">
        <v>402</v>
      </c>
      <c r="AR2" s="151" t="s">
        <v>377</v>
      </c>
      <c r="AS2" s="151" t="s">
        <v>392</v>
      </c>
      <c r="AT2" s="151" t="s">
        <v>376</v>
      </c>
      <c r="AU2" s="151" t="s">
        <v>378</v>
      </c>
      <c r="AV2" s="151" t="s">
        <v>149</v>
      </c>
      <c r="AW2" s="151" t="s">
        <v>403</v>
      </c>
      <c r="AX2" s="151" t="s">
        <v>396</v>
      </c>
      <c r="AY2" s="151" t="s">
        <v>397</v>
      </c>
      <c r="AZ2" s="151" t="s">
        <v>398</v>
      </c>
      <c r="BA2" s="151" t="s">
        <v>386</v>
      </c>
      <c r="BB2" s="151" t="s">
        <v>395</v>
      </c>
      <c r="BC2" s="151" t="s">
        <v>400</v>
      </c>
      <c r="BD2" s="151" t="s">
        <v>387</v>
      </c>
      <c r="BE2" s="151" t="s">
        <v>388</v>
      </c>
      <c r="BF2" s="151" t="s">
        <v>385</v>
      </c>
      <c r="BG2" s="151" t="s">
        <v>390</v>
      </c>
      <c r="BH2" s="151" t="s">
        <v>399</v>
      </c>
      <c r="BI2" s="151" t="s">
        <v>389</v>
      </c>
      <c r="BJ2" s="151" t="s">
        <v>380</v>
      </c>
      <c r="BK2" s="151" t="s">
        <v>379</v>
      </c>
      <c r="BL2" s="151" t="s">
        <v>151</v>
      </c>
      <c r="BM2" s="151" t="s">
        <v>152</v>
      </c>
      <c r="BN2" s="151" t="s">
        <v>401</v>
      </c>
      <c r="BO2" s="84" t="s">
        <v>153</v>
      </c>
      <c r="BP2" s="83" t="s">
        <v>327</v>
      </c>
      <c r="BQ2" s="83" t="s">
        <v>328</v>
      </c>
      <c r="BR2" s="83" t="s">
        <v>329</v>
      </c>
      <c r="BS2" s="83" t="s">
        <v>330</v>
      </c>
      <c r="BT2" s="83" t="s">
        <v>331</v>
      </c>
      <c r="BU2" s="83" t="s">
        <v>150</v>
      </c>
      <c r="BV2" s="152" t="s">
        <v>332</v>
      </c>
      <c r="BW2" s="84" t="s">
        <v>333</v>
      </c>
      <c r="BX2" s="84" t="s">
        <v>334</v>
      </c>
      <c r="BY2" s="84" t="s">
        <v>337</v>
      </c>
      <c r="BZ2" s="84" t="s">
        <v>335</v>
      </c>
      <c r="CA2" s="84" t="s">
        <v>336</v>
      </c>
      <c r="CB2" s="84" t="s">
        <v>227</v>
      </c>
      <c r="CC2" s="84" t="s">
        <v>229</v>
      </c>
      <c r="CD2" s="84" t="s">
        <v>338</v>
      </c>
      <c r="CE2" s="84" t="s">
        <v>192</v>
      </c>
      <c r="CF2" s="84" t="s">
        <v>228</v>
      </c>
    </row>
    <row r="3" spans="1:84" s="161" customFormat="1" ht="25.8" x14ac:dyDescent="0.3">
      <c r="A3" s="154" t="s">
        <v>343</v>
      </c>
      <c r="B3" s="155"/>
      <c r="C3" s="156"/>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8"/>
      <c r="BQ3" s="158"/>
      <c r="BR3" s="158"/>
      <c r="BS3" s="158"/>
      <c r="BT3" s="158"/>
      <c r="BU3" s="158"/>
      <c r="BV3" s="159"/>
      <c r="BW3" s="160"/>
      <c r="BX3" s="88"/>
      <c r="BY3" s="88"/>
      <c r="BZ3" s="160"/>
      <c r="CA3" s="160"/>
      <c r="CB3" s="160"/>
      <c r="CC3" s="160"/>
      <c r="CD3" s="160"/>
      <c r="CE3" s="160"/>
      <c r="CF3" s="160"/>
    </row>
    <row r="4" spans="1:84" s="164" customFormat="1" ht="129.6" customHeight="1" x14ac:dyDescent="0.3">
      <c r="A4" s="92" t="s">
        <v>325</v>
      </c>
      <c r="B4" s="92" t="s">
        <v>342</v>
      </c>
      <c r="C4" s="95">
        <f>Photocell!C4</f>
        <v>1264</v>
      </c>
      <c r="D4" s="12"/>
      <c r="E4" s="12"/>
      <c r="F4" s="12"/>
      <c r="G4" s="12"/>
      <c r="H4" s="28"/>
      <c r="I4" s="28"/>
      <c r="J4" s="28"/>
      <c r="K4" s="28"/>
      <c r="L4" s="28"/>
      <c r="M4" s="28"/>
      <c r="N4" s="28"/>
      <c r="O4" s="12"/>
      <c r="P4" s="12"/>
      <c r="Q4" s="12"/>
      <c r="R4" s="12"/>
      <c r="S4" s="12"/>
      <c r="T4" s="12"/>
      <c r="U4" s="13"/>
      <c r="V4" s="13"/>
      <c r="W4" s="12"/>
      <c r="X4" s="12"/>
      <c r="Y4" s="12"/>
      <c r="Z4" s="12"/>
      <c r="AA4" s="19"/>
      <c r="AB4" s="12"/>
      <c r="AC4" s="12"/>
      <c r="AD4" s="13"/>
      <c r="AE4" s="13"/>
      <c r="AF4" s="13"/>
      <c r="AG4" s="21"/>
      <c r="AH4" s="29"/>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33"/>
      <c r="BW4" s="12"/>
      <c r="BX4" s="15"/>
      <c r="BY4" s="20"/>
      <c r="BZ4" s="12"/>
      <c r="CA4" s="12"/>
      <c r="CB4" s="12"/>
      <c r="CC4" s="12"/>
      <c r="CD4" s="12"/>
      <c r="CE4" s="12"/>
      <c r="CF4" s="12"/>
    </row>
    <row r="5" spans="1:84" s="164" customFormat="1" ht="129.6" customHeight="1" x14ac:dyDescent="0.3">
      <c r="A5" s="92" t="s">
        <v>326</v>
      </c>
      <c r="B5" s="92" t="s">
        <v>341</v>
      </c>
      <c r="C5" s="95">
        <f>C4</f>
        <v>1264</v>
      </c>
      <c r="D5" s="12"/>
      <c r="E5" s="12"/>
      <c r="F5" s="12"/>
      <c r="G5" s="12"/>
      <c r="H5" s="28"/>
      <c r="I5" s="28"/>
      <c r="J5" s="28"/>
      <c r="K5" s="28"/>
      <c r="L5" s="28"/>
      <c r="M5" s="28"/>
      <c r="N5" s="28"/>
      <c r="O5" s="12"/>
      <c r="P5" s="12"/>
      <c r="Q5" s="12"/>
      <c r="R5" s="12"/>
      <c r="S5" s="12"/>
      <c r="T5" s="12"/>
      <c r="U5" s="13"/>
      <c r="V5" s="13"/>
      <c r="W5" s="12"/>
      <c r="X5" s="12"/>
      <c r="Y5" s="12"/>
      <c r="Z5" s="12"/>
      <c r="AA5" s="19"/>
      <c r="AB5" s="12"/>
      <c r="AC5" s="12"/>
      <c r="AD5" s="13"/>
      <c r="AE5" s="13"/>
      <c r="AF5" s="13"/>
      <c r="AG5" s="21"/>
      <c r="AH5" s="29"/>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33"/>
      <c r="BW5" s="12"/>
      <c r="BX5" s="15"/>
      <c r="BY5" s="20"/>
      <c r="BZ5" s="12"/>
      <c r="CA5" s="12"/>
      <c r="CB5" s="12"/>
      <c r="CC5" s="12"/>
      <c r="CD5" s="12"/>
      <c r="CE5" s="12"/>
      <c r="CF5" s="12"/>
    </row>
    <row r="6" spans="1:84" x14ac:dyDescent="0.3">
      <c r="BX6" s="166"/>
      <c r="BY6" s="166"/>
    </row>
    <row r="7" spans="1:84" x14ac:dyDescent="0.3">
      <c r="BX7" s="166"/>
      <c r="BY7" s="166"/>
    </row>
    <row r="8" spans="1:84" x14ac:dyDescent="0.3">
      <c r="BX8" s="166"/>
      <c r="BY8" s="166"/>
    </row>
    <row r="9" spans="1:84" x14ac:dyDescent="0.3">
      <c r="BX9" s="166"/>
      <c r="BY9" s="166"/>
    </row>
    <row r="10" spans="1:84" x14ac:dyDescent="0.3">
      <c r="BX10" s="166"/>
      <c r="BY10" s="166"/>
    </row>
    <row r="11" spans="1:84" x14ac:dyDescent="0.3">
      <c r="BX11" s="166"/>
      <c r="BY11" s="166"/>
    </row>
    <row r="12" spans="1:84" x14ac:dyDescent="0.3">
      <c r="BX12" s="166"/>
      <c r="BY12" s="166"/>
    </row>
    <row r="13" spans="1:84" x14ac:dyDescent="0.3">
      <c r="BX13" s="166"/>
      <c r="BY13" s="166"/>
    </row>
    <row r="14" spans="1:84" x14ac:dyDescent="0.3">
      <c r="BX14" s="166"/>
      <c r="BY14" s="166"/>
    </row>
    <row r="15" spans="1:84" x14ac:dyDescent="0.3">
      <c r="BX15" s="166"/>
      <c r="BY15" s="166"/>
    </row>
    <row r="16" spans="1:84" x14ac:dyDescent="0.3">
      <c r="BX16" s="166"/>
      <c r="BY16" s="166"/>
    </row>
    <row r="17" spans="76:77" x14ac:dyDescent="0.3">
      <c r="BX17" s="166"/>
      <c r="BY17" s="166"/>
    </row>
    <row r="18" spans="76:77" x14ac:dyDescent="0.3">
      <c r="BX18" s="166"/>
      <c r="BY18" s="166"/>
    </row>
    <row r="19" spans="76:77" x14ac:dyDescent="0.3">
      <c r="BX19" s="166"/>
      <c r="BY19" s="166"/>
    </row>
    <row r="20" spans="76:77" x14ac:dyDescent="0.3">
      <c r="BX20" s="166"/>
      <c r="BY20" s="166"/>
    </row>
    <row r="21" spans="76:77" x14ac:dyDescent="0.3">
      <c r="BX21" s="166"/>
      <c r="BY21" s="166"/>
    </row>
    <row r="22" spans="76:77" x14ac:dyDescent="0.3">
      <c r="BX22" s="166"/>
      <c r="BY22" s="166"/>
    </row>
    <row r="23" spans="76:77" x14ac:dyDescent="0.3">
      <c r="BX23" s="166"/>
      <c r="BY23" s="166"/>
    </row>
  </sheetData>
  <sheetProtection algorithmName="SHA-512" hashValue="8PCYBsSfSokp0+Tt46/U45w4k2HLVpkU8IP0IR0jcYdwytuYb0mxnuYybethsinHAnma9H+kOK/xPGRpMmojpA==" saltValue="/AfARRHuhcAsHCpDMFdS6Q==" spinCount="100000" sheet="1" objects="1" scenarios="1"/>
  <mergeCells count="5">
    <mergeCell ref="G1:BO1"/>
    <mergeCell ref="BP1:BV1"/>
    <mergeCell ref="BW1:CF1"/>
    <mergeCell ref="A1:C1"/>
    <mergeCell ref="D1:F1"/>
  </mergeCells>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0C9D-CDE1-45B2-BC2E-89A41150196D}">
  <sheetPr>
    <tabColor theme="5" tint="0.59999389629810485"/>
  </sheetPr>
  <dimension ref="A1:AV17"/>
  <sheetViews>
    <sheetView zoomScale="70" zoomScaleNormal="70" workbookViewId="0">
      <selection activeCell="I6" sqref="I6"/>
    </sheetView>
  </sheetViews>
  <sheetFormatPr defaultColWidth="8.6640625" defaultRowHeight="14.4" x14ac:dyDescent="0.3"/>
  <cols>
    <col min="1" max="1" width="11.5546875" style="165" customWidth="1"/>
    <col min="2" max="2" width="50" style="165" customWidth="1"/>
    <col min="3" max="3" width="16.5546875" style="166" customWidth="1"/>
    <col min="4" max="4" width="17.5546875" style="166" customWidth="1"/>
    <col min="5" max="5" width="24" style="166" customWidth="1"/>
    <col min="6" max="6" width="13.5546875" style="166" customWidth="1"/>
    <col min="7" max="8" width="14" style="166" customWidth="1"/>
    <col min="9" max="9" width="26.33203125" style="166" customWidth="1"/>
    <col min="10" max="10" width="17.33203125" style="166" customWidth="1"/>
    <col min="11" max="12" width="14.6640625" style="166" customWidth="1"/>
    <col min="13" max="14" width="21" style="166" customWidth="1"/>
    <col min="15" max="15" width="16.44140625" style="166" customWidth="1"/>
    <col min="16" max="17" width="13.6640625" style="166" customWidth="1"/>
    <col min="18" max="18" width="11.33203125" style="166" customWidth="1"/>
    <col min="19" max="20" width="13.44140625" style="166" customWidth="1"/>
    <col min="21" max="21" width="19.6640625" style="166" customWidth="1"/>
    <col min="22" max="22" width="17.44140625" style="166" customWidth="1"/>
    <col min="23" max="23" width="8.6640625" style="166"/>
    <col min="24" max="24" width="17.33203125" style="166" customWidth="1"/>
    <col min="25" max="31" width="8.6640625" style="166"/>
    <col min="32" max="32" width="25.44140625" style="166" customWidth="1"/>
    <col min="33" max="33" width="13.6640625" style="166" customWidth="1"/>
    <col min="34" max="34" width="19.6640625" style="166" customWidth="1"/>
    <col min="35" max="35" width="13.6640625" style="166" customWidth="1"/>
    <col min="36" max="36" width="25.44140625" style="166" customWidth="1"/>
    <col min="37" max="37" width="31.33203125" style="166" customWidth="1"/>
    <col min="38" max="38" width="50.44140625" style="166" customWidth="1"/>
    <col min="39" max="45" width="15.5546875" style="165" customWidth="1"/>
    <col min="46" max="46" width="26.33203125" style="166" customWidth="1"/>
    <col min="47" max="48" width="17.44140625" style="43" customWidth="1"/>
    <col min="49" max="16384" width="8.6640625" style="165"/>
  </cols>
  <sheetData>
    <row r="1" spans="1:48" s="150" customFormat="1" ht="41.4" customHeight="1" x14ac:dyDescent="0.3">
      <c r="A1" s="140" t="s">
        <v>24</v>
      </c>
      <c r="B1" s="140"/>
      <c r="C1" s="141"/>
      <c r="D1" s="167" t="s">
        <v>108</v>
      </c>
      <c r="E1" s="167"/>
      <c r="F1" s="75" t="s">
        <v>87</v>
      </c>
      <c r="G1" s="168"/>
      <c r="H1" s="168"/>
      <c r="I1" s="168"/>
      <c r="J1" s="168"/>
      <c r="K1" s="168"/>
      <c r="L1" s="168"/>
      <c r="M1" s="168"/>
      <c r="N1" s="168"/>
      <c r="O1" s="168"/>
      <c r="P1" s="168"/>
      <c r="Q1" s="168"/>
      <c r="R1" s="168"/>
      <c r="S1" s="168"/>
      <c r="T1" s="168"/>
      <c r="U1" s="168"/>
      <c r="V1" s="168"/>
      <c r="W1" s="168"/>
      <c r="X1" s="168"/>
      <c r="Y1" s="168"/>
      <c r="Z1" s="168"/>
      <c r="AA1" s="168"/>
      <c r="AB1" s="168"/>
      <c r="AC1" s="75"/>
      <c r="AD1" s="168"/>
      <c r="AE1" s="168"/>
      <c r="AF1" s="168"/>
      <c r="AG1" s="168"/>
      <c r="AH1" s="168"/>
      <c r="AI1" s="168"/>
      <c r="AJ1" s="168"/>
      <c r="AK1" s="168"/>
      <c r="AL1" s="168"/>
      <c r="AM1" s="146" t="s">
        <v>92</v>
      </c>
      <c r="AN1" s="147"/>
      <c r="AO1" s="147"/>
      <c r="AP1" s="147"/>
      <c r="AQ1" s="147"/>
      <c r="AR1" s="147"/>
      <c r="AS1" s="147"/>
      <c r="AT1" s="169" t="s">
        <v>97</v>
      </c>
      <c r="AU1" s="140"/>
      <c r="AV1" s="140"/>
    </row>
    <row r="2" spans="1:48" s="153" customFormat="1" ht="100.2" customHeight="1" x14ac:dyDescent="0.3">
      <c r="A2" s="80" t="s">
        <v>163</v>
      </c>
      <c r="B2" s="80" t="s">
        <v>110</v>
      </c>
      <c r="C2" s="84" t="s">
        <v>138</v>
      </c>
      <c r="D2" s="83" t="s">
        <v>27</v>
      </c>
      <c r="E2" s="83" t="s">
        <v>28</v>
      </c>
      <c r="F2" s="84" t="s">
        <v>99</v>
      </c>
      <c r="G2" s="84" t="s">
        <v>113</v>
      </c>
      <c r="H2" s="84" t="s">
        <v>130</v>
      </c>
      <c r="I2" s="84" t="s">
        <v>120</v>
      </c>
      <c r="J2" s="84" t="s">
        <v>103</v>
      </c>
      <c r="K2" s="84" t="s">
        <v>131</v>
      </c>
      <c r="L2" s="84" t="s">
        <v>132</v>
      </c>
      <c r="M2" s="84" t="s">
        <v>104</v>
      </c>
      <c r="N2" s="84" t="s">
        <v>136</v>
      </c>
      <c r="O2" s="84" t="s">
        <v>105</v>
      </c>
      <c r="P2" s="84" t="s">
        <v>112</v>
      </c>
      <c r="Q2" s="84" t="s">
        <v>111</v>
      </c>
      <c r="R2" s="84" t="s">
        <v>133</v>
      </c>
      <c r="S2" s="84" t="s">
        <v>109</v>
      </c>
      <c r="T2" s="84" t="s">
        <v>121</v>
      </c>
      <c r="U2" s="84" t="s">
        <v>124</v>
      </c>
      <c r="V2" s="84" t="s">
        <v>114</v>
      </c>
      <c r="W2" s="84" t="s">
        <v>100</v>
      </c>
      <c r="X2" s="84" t="s">
        <v>125</v>
      </c>
      <c r="Y2" s="84" t="s">
        <v>102</v>
      </c>
      <c r="Z2" s="84" t="s">
        <v>126</v>
      </c>
      <c r="AA2" s="84" t="s">
        <v>101</v>
      </c>
      <c r="AB2" s="84" t="s">
        <v>117</v>
      </c>
      <c r="AC2" s="84" t="s">
        <v>118</v>
      </c>
      <c r="AD2" s="84" t="s">
        <v>119</v>
      </c>
      <c r="AE2" s="84" t="s">
        <v>116</v>
      </c>
      <c r="AF2" s="84" t="s">
        <v>134</v>
      </c>
      <c r="AG2" s="84" t="s">
        <v>135</v>
      </c>
      <c r="AH2" s="84" t="s">
        <v>107</v>
      </c>
      <c r="AI2" s="84" t="s">
        <v>127</v>
      </c>
      <c r="AJ2" s="84" t="s">
        <v>147</v>
      </c>
      <c r="AK2" s="84" t="s">
        <v>145</v>
      </c>
      <c r="AL2" s="84" t="s">
        <v>167</v>
      </c>
      <c r="AM2" s="83" t="s">
        <v>128</v>
      </c>
      <c r="AN2" s="83" t="s">
        <v>48</v>
      </c>
      <c r="AO2" s="83" t="s">
        <v>322</v>
      </c>
      <c r="AP2" s="83" t="s">
        <v>49</v>
      </c>
      <c r="AQ2" s="83" t="s">
        <v>50</v>
      </c>
      <c r="AR2" s="83" t="s">
        <v>51</v>
      </c>
      <c r="AS2" s="152" t="s">
        <v>52</v>
      </c>
      <c r="AT2" s="84" t="s">
        <v>106</v>
      </c>
      <c r="AU2" s="84" t="s">
        <v>323</v>
      </c>
      <c r="AV2" s="84" t="s">
        <v>324</v>
      </c>
    </row>
    <row r="3" spans="1:48" s="161" customFormat="1" ht="31.2" customHeight="1" x14ac:dyDescent="0.3">
      <c r="A3" s="87" t="s">
        <v>115</v>
      </c>
      <c r="B3" s="155"/>
      <c r="C3" s="156"/>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8"/>
      <c r="AN3" s="158"/>
      <c r="AO3" s="158"/>
      <c r="AP3" s="158"/>
      <c r="AQ3" s="158"/>
      <c r="AR3" s="158"/>
      <c r="AS3" s="159"/>
      <c r="AT3" s="160"/>
      <c r="AU3" s="88"/>
      <c r="AV3" s="88"/>
    </row>
    <row r="4" spans="1:48" s="164" customFormat="1" ht="60" customHeight="1" x14ac:dyDescent="0.3">
      <c r="A4" s="92" t="s">
        <v>98</v>
      </c>
      <c r="B4" s="92" t="s">
        <v>141</v>
      </c>
      <c r="C4" s="95">
        <f>'Decorative Post-Top'!D5+'Decorative Post-Top'!D11+'League Island &amp; C. Green Park'!D5+'League Island &amp; C. Green Park'!D20+'Crescent Park'!D5+'Crescent Park'!D14+'Cobrahead Street &amp; Area'!C5+115+18+5</f>
        <v>1264</v>
      </c>
      <c r="D4" s="12"/>
      <c r="E4" s="12"/>
      <c r="F4" s="12"/>
      <c r="G4" s="28"/>
      <c r="H4" s="28"/>
      <c r="I4" s="28"/>
      <c r="J4" s="12"/>
      <c r="K4" s="12"/>
      <c r="L4" s="12"/>
      <c r="M4" s="12"/>
      <c r="N4" s="12"/>
      <c r="O4" s="12"/>
      <c r="P4" s="13"/>
      <c r="Q4" s="13"/>
      <c r="R4" s="12"/>
      <c r="S4" s="12"/>
      <c r="T4" s="12"/>
      <c r="U4" s="12"/>
      <c r="V4" s="19"/>
      <c r="W4" s="12"/>
      <c r="X4" s="12"/>
      <c r="Y4" s="13"/>
      <c r="Z4" s="13"/>
      <c r="AA4" s="13"/>
      <c r="AB4" s="21"/>
      <c r="AC4" s="29"/>
      <c r="AD4" s="12"/>
      <c r="AE4" s="12"/>
      <c r="AF4" s="12"/>
      <c r="AG4" s="12"/>
      <c r="AH4" s="12"/>
      <c r="AI4" s="12"/>
      <c r="AJ4" s="170" t="s">
        <v>146</v>
      </c>
      <c r="AK4" s="170" t="s">
        <v>146</v>
      </c>
      <c r="AL4" s="12"/>
      <c r="AM4" s="30"/>
      <c r="AN4" s="30"/>
      <c r="AO4" s="30"/>
      <c r="AP4" s="30"/>
      <c r="AQ4" s="30"/>
      <c r="AR4" s="30"/>
      <c r="AS4" s="31"/>
      <c r="AT4" s="12"/>
      <c r="AU4" s="12"/>
      <c r="AV4" s="12"/>
    </row>
    <row r="5" spans="1:48" s="164" customFormat="1" ht="60" customHeight="1" x14ac:dyDescent="0.3">
      <c r="A5" s="92" t="s">
        <v>129</v>
      </c>
      <c r="B5" s="92" t="s">
        <v>142</v>
      </c>
      <c r="C5" s="95" t="s">
        <v>169</v>
      </c>
      <c r="D5" s="12"/>
      <c r="E5" s="12"/>
      <c r="F5" s="12"/>
      <c r="G5" s="28"/>
      <c r="H5" s="28"/>
      <c r="I5" s="28"/>
      <c r="J5" s="12"/>
      <c r="K5" s="12"/>
      <c r="L5" s="12"/>
      <c r="M5" s="12"/>
      <c r="N5" s="12"/>
      <c r="O5" s="12"/>
      <c r="P5" s="13"/>
      <c r="Q5" s="13"/>
      <c r="R5" s="12"/>
      <c r="S5" s="12"/>
      <c r="T5" s="12"/>
      <c r="U5" s="12"/>
      <c r="V5" s="19"/>
      <c r="W5" s="12"/>
      <c r="X5" s="12"/>
      <c r="Y5" s="13"/>
      <c r="Z5" s="13"/>
      <c r="AA5" s="13"/>
      <c r="AB5" s="21"/>
      <c r="AC5" s="29"/>
      <c r="AD5" s="12"/>
      <c r="AE5" s="12"/>
      <c r="AF5" s="12"/>
      <c r="AG5" s="12"/>
      <c r="AH5" s="12"/>
      <c r="AI5" s="12"/>
      <c r="AJ5" s="170" t="s">
        <v>146</v>
      </c>
      <c r="AK5" s="170" t="s">
        <v>146</v>
      </c>
      <c r="AL5" s="12"/>
      <c r="AM5" s="30"/>
      <c r="AN5" s="30"/>
      <c r="AO5" s="30"/>
      <c r="AP5" s="30"/>
      <c r="AQ5" s="30"/>
      <c r="AR5" s="30"/>
      <c r="AS5" s="31"/>
      <c r="AT5" s="12"/>
      <c r="AU5" s="12"/>
      <c r="AV5" s="12"/>
    </row>
    <row r="6" spans="1:48" s="164" customFormat="1" ht="60" customHeight="1" x14ac:dyDescent="0.3">
      <c r="A6" s="92" t="s">
        <v>139</v>
      </c>
      <c r="B6" s="92" t="s">
        <v>143</v>
      </c>
      <c r="C6" s="95" t="s">
        <v>169</v>
      </c>
      <c r="D6" s="12"/>
      <c r="E6" s="12"/>
      <c r="F6" s="12"/>
      <c r="G6" s="28"/>
      <c r="H6" s="28"/>
      <c r="I6" s="28"/>
      <c r="J6" s="12"/>
      <c r="K6" s="12"/>
      <c r="L6" s="12"/>
      <c r="M6" s="12"/>
      <c r="N6" s="12"/>
      <c r="O6" s="12"/>
      <c r="P6" s="12"/>
      <c r="Q6" s="12"/>
      <c r="R6" s="12"/>
      <c r="S6" s="12"/>
      <c r="T6" s="12"/>
      <c r="U6" s="12"/>
      <c r="V6" s="19"/>
      <c r="W6" s="12"/>
      <c r="X6" s="12"/>
      <c r="Y6" s="13"/>
      <c r="Z6" s="13"/>
      <c r="AA6" s="13"/>
      <c r="AB6" s="29"/>
      <c r="AC6" s="29"/>
      <c r="AD6" s="12"/>
      <c r="AE6" s="12"/>
      <c r="AF6" s="12"/>
      <c r="AG6" s="12"/>
      <c r="AH6" s="12"/>
      <c r="AI6" s="12"/>
      <c r="AJ6" s="12"/>
      <c r="AK6" s="12"/>
      <c r="AL6" s="12"/>
      <c r="AM6" s="30"/>
      <c r="AN6" s="30"/>
      <c r="AO6" s="30"/>
      <c r="AP6" s="30"/>
      <c r="AQ6" s="30"/>
      <c r="AR6" s="30"/>
      <c r="AS6" s="31"/>
      <c r="AT6" s="12"/>
      <c r="AU6" s="12"/>
      <c r="AV6" s="12"/>
    </row>
    <row r="7" spans="1:48" s="164" customFormat="1" ht="60" customHeight="1" x14ac:dyDescent="0.3">
      <c r="A7" s="92" t="s">
        <v>140</v>
      </c>
      <c r="B7" s="92" t="s">
        <v>144</v>
      </c>
      <c r="C7" s="95" t="s">
        <v>169</v>
      </c>
      <c r="D7" s="12"/>
      <c r="E7" s="12"/>
      <c r="F7" s="12"/>
      <c r="G7" s="28"/>
      <c r="H7" s="28"/>
      <c r="I7" s="28"/>
      <c r="J7" s="12"/>
      <c r="K7" s="12"/>
      <c r="L7" s="12"/>
      <c r="M7" s="12"/>
      <c r="N7" s="12"/>
      <c r="O7" s="12"/>
      <c r="P7" s="12"/>
      <c r="Q7" s="12"/>
      <c r="R7" s="12"/>
      <c r="S7" s="12"/>
      <c r="T7" s="12"/>
      <c r="U7" s="12"/>
      <c r="V7" s="19"/>
      <c r="W7" s="12"/>
      <c r="X7" s="12"/>
      <c r="Y7" s="13"/>
      <c r="Z7" s="13"/>
      <c r="AA7" s="13"/>
      <c r="AB7" s="29"/>
      <c r="AC7" s="29"/>
      <c r="AD7" s="12"/>
      <c r="AE7" s="12"/>
      <c r="AF7" s="12"/>
      <c r="AG7" s="12"/>
      <c r="AH7" s="12"/>
      <c r="AI7" s="12"/>
      <c r="AJ7" s="12"/>
      <c r="AK7" s="12"/>
      <c r="AL7" s="12"/>
      <c r="AM7" s="30"/>
      <c r="AN7" s="30"/>
      <c r="AO7" s="30"/>
      <c r="AP7" s="30"/>
      <c r="AQ7" s="30"/>
      <c r="AR7" s="30"/>
      <c r="AS7" s="31"/>
      <c r="AT7" s="12"/>
      <c r="AU7" s="12"/>
      <c r="AV7" s="12"/>
    </row>
    <row r="8" spans="1:48" s="161" customFormat="1" ht="31.2" customHeight="1" x14ac:dyDescent="0.3">
      <c r="A8" s="104" t="s">
        <v>123</v>
      </c>
      <c r="B8" s="173"/>
      <c r="C8" s="174"/>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6"/>
      <c r="AN8" s="176"/>
      <c r="AO8" s="176"/>
      <c r="AP8" s="176"/>
      <c r="AQ8" s="176"/>
      <c r="AR8" s="176"/>
      <c r="AS8" s="177"/>
      <c r="AT8" s="178"/>
      <c r="AU8" s="105"/>
      <c r="AV8" s="105"/>
    </row>
    <row r="9" spans="1:48" s="164" customFormat="1" ht="60" customHeight="1" x14ac:dyDescent="0.3">
      <c r="A9" s="92" t="s">
        <v>98</v>
      </c>
      <c r="B9" s="92" t="s">
        <v>141</v>
      </c>
      <c r="C9" s="95">
        <f>C4</f>
        <v>1264</v>
      </c>
      <c r="D9" s="12"/>
      <c r="E9" s="12"/>
      <c r="F9" s="12"/>
      <c r="G9" s="28"/>
      <c r="H9" s="28"/>
      <c r="I9" s="28"/>
      <c r="J9" s="12"/>
      <c r="K9" s="12"/>
      <c r="L9" s="12"/>
      <c r="M9" s="12"/>
      <c r="N9" s="12"/>
      <c r="O9" s="12"/>
      <c r="P9" s="13"/>
      <c r="Q9" s="13"/>
      <c r="R9" s="12"/>
      <c r="S9" s="12"/>
      <c r="T9" s="12"/>
      <c r="U9" s="12"/>
      <c r="V9" s="19"/>
      <c r="W9" s="12"/>
      <c r="X9" s="12"/>
      <c r="Y9" s="13"/>
      <c r="Z9" s="13"/>
      <c r="AA9" s="13"/>
      <c r="AB9" s="21"/>
      <c r="AC9" s="29"/>
      <c r="AD9" s="12"/>
      <c r="AE9" s="12"/>
      <c r="AF9" s="12"/>
      <c r="AG9" s="12"/>
      <c r="AH9" s="12"/>
      <c r="AI9" s="12"/>
      <c r="AJ9" s="170" t="s">
        <v>146</v>
      </c>
      <c r="AK9" s="170" t="s">
        <v>146</v>
      </c>
      <c r="AL9" s="12"/>
      <c r="AM9" s="30"/>
      <c r="AN9" s="30"/>
      <c r="AO9" s="30"/>
      <c r="AP9" s="30"/>
      <c r="AQ9" s="30"/>
      <c r="AR9" s="30"/>
      <c r="AS9" s="31"/>
      <c r="AT9" s="12"/>
      <c r="AU9" s="12"/>
      <c r="AV9" s="12"/>
    </row>
    <row r="10" spans="1:48" s="164" customFormat="1" ht="60" customHeight="1" x14ac:dyDescent="0.3">
      <c r="A10" s="92" t="s">
        <v>129</v>
      </c>
      <c r="B10" s="92" t="s">
        <v>142</v>
      </c>
      <c r="C10" s="95" t="str">
        <f t="shared" ref="C10:C12" si="0">C5</f>
        <v>Possible alternate to above Type PC</v>
      </c>
      <c r="D10" s="12"/>
      <c r="E10" s="12"/>
      <c r="F10" s="12"/>
      <c r="G10" s="28"/>
      <c r="H10" s="28"/>
      <c r="I10" s="28"/>
      <c r="J10" s="12"/>
      <c r="K10" s="12"/>
      <c r="L10" s="12"/>
      <c r="M10" s="12"/>
      <c r="N10" s="12"/>
      <c r="O10" s="12"/>
      <c r="P10" s="13"/>
      <c r="Q10" s="13"/>
      <c r="R10" s="12"/>
      <c r="S10" s="12"/>
      <c r="T10" s="12"/>
      <c r="U10" s="12"/>
      <c r="V10" s="19"/>
      <c r="W10" s="12"/>
      <c r="X10" s="12"/>
      <c r="Y10" s="13"/>
      <c r="Z10" s="13"/>
      <c r="AA10" s="13"/>
      <c r="AB10" s="21"/>
      <c r="AC10" s="29"/>
      <c r="AD10" s="12"/>
      <c r="AE10" s="12"/>
      <c r="AF10" s="12"/>
      <c r="AG10" s="12"/>
      <c r="AH10" s="12"/>
      <c r="AI10" s="12"/>
      <c r="AJ10" s="170" t="s">
        <v>146</v>
      </c>
      <c r="AK10" s="170" t="s">
        <v>146</v>
      </c>
      <c r="AL10" s="12"/>
      <c r="AM10" s="30"/>
      <c r="AN10" s="30"/>
      <c r="AO10" s="30"/>
      <c r="AP10" s="30"/>
      <c r="AQ10" s="30"/>
      <c r="AR10" s="30"/>
      <c r="AS10" s="31"/>
      <c r="AT10" s="12"/>
      <c r="AU10" s="12"/>
      <c r="AV10" s="12"/>
    </row>
    <row r="11" spans="1:48" s="164" customFormat="1" ht="60" customHeight="1" x14ac:dyDescent="0.3">
      <c r="A11" s="92" t="s">
        <v>139</v>
      </c>
      <c r="B11" s="92" t="s">
        <v>143</v>
      </c>
      <c r="C11" s="95" t="str">
        <f t="shared" si="0"/>
        <v>Possible alternate to above Type PC</v>
      </c>
      <c r="D11" s="12"/>
      <c r="E11" s="12"/>
      <c r="F11" s="12"/>
      <c r="G11" s="28"/>
      <c r="H11" s="28"/>
      <c r="I11" s="28"/>
      <c r="J11" s="12"/>
      <c r="K11" s="12"/>
      <c r="L11" s="12"/>
      <c r="M11" s="12"/>
      <c r="N11" s="12"/>
      <c r="O11" s="12"/>
      <c r="P11" s="12"/>
      <c r="Q11" s="12"/>
      <c r="R11" s="12"/>
      <c r="S11" s="12"/>
      <c r="T11" s="12"/>
      <c r="U11" s="12"/>
      <c r="V11" s="19"/>
      <c r="W11" s="12"/>
      <c r="X11" s="12"/>
      <c r="Y11" s="13"/>
      <c r="Z11" s="13"/>
      <c r="AA11" s="13"/>
      <c r="AB11" s="29"/>
      <c r="AC11" s="29"/>
      <c r="AD11" s="12"/>
      <c r="AE11" s="12"/>
      <c r="AF11" s="12"/>
      <c r="AG11" s="12"/>
      <c r="AH11" s="12"/>
      <c r="AI11" s="12"/>
      <c r="AJ11" s="12"/>
      <c r="AK11" s="12"/>
      <c r="AL11" s="12"/>
      <c r="AM11" s="30"/>
      <c r="AN11" s="30"/>
      <c r="AO11" s="30"/>
      <c r="AP11" s="30"/>
      <c r="AQ11" s="30"/>
      <c r="AR11" s="30"/>
      <c r="AS11" s="31"/>
      <c r="AT11" s="12"/>
      <c r="AU11" s="12"/>
      <c r="AV11" s="12"/>
    </row>
    <row r="12" spans="1:48" s="164" customFormat="1" ht="60" customHeight="1" x14ac:dyDescent="0.3">
      <c r="A12" s="92" t="s">
        <v>140</v>
      </c>
      <c r="B12" s="92" t="s">
        <v>144</v>
      </c>
      <c r="C12" s="95" t="str">
        <f t="shared" si="0"/>
        <v>Possible alternate to above Type PC</v>
      </c>
      <c r="D12" s="12"/>
      <c r="E12" s="12"/>
      <c r="F12" s="12"/>
      <c r="G12" s="28"/>
      <c r="H12" s="28"/>
      <c r="I12" s="28"/>
      <c r="J12" s="12"/>
      <c r="K12" s="12"/>
      <c r="L12" s="12"/>
      <c r="M12" s="12"/>
      <c r="N12" s="12"/>
      <c r="O12" s="12"/>
      <c r="P12" s="12"/>
      <c r="Q12" s="12"/>
      <c r="R12" s="12"/>
      <c r="S12" s="12"/>
      <c r="T12" s="12"/>
      <c r="U12" s="12"/>
      <c r="V12" s="19"/>
      <c r="W12" s="12"/>
      <c r="X12" s="12"/>
      <c r="Y12" s="13"/>
      <c r="Z12" s="13"/>
      <c r="AA12" s="13"/>
      <c r="AB12" s="29"/>
      <c r="AC12" s="29"/>
      <c r="AD12" s="12"/>
      <c r="AE12" s="12"/>
      <c r="AF12" s="12"/>
      <c r="AG12" s="12"/>
      <c r="AH12" s="12"/>
      <c r="AI12" s="12"/>
      <c r="AJ12" s="12"/>
      <c r="AK12" s="12"/>
      <c r="AL12" s="12"/>
      <c r="AM12" s="30"/>
      <c r="AN12" s="30"/>
      <c r="AO12" s="30"/>
      <c r="AP12" s="30"/>
      <c r="AQ12" s="30"/>
      <c r="AR12" s="30"/>
      <c r="AS12" s="31"/>
      <c r="AT12" s="12"/>
      <c r="AU12" s="12"/>
      <c r="AV12" s="12"/>
    </row>
    <row r="13" spans="1:48" s="161" customFormat="1" ht="31.2" customHeight="1" x14ac:dyDescent="0.3">
      <c r="A13" s="127" t="s">
        <v>137</v>
      </c>
      <c r="B13" s="179"/>
      <c r="C13" s="180"/>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2"/>
      <c r="AN13" s="182"/>
      <c r="AO13" s="182"/>
      <c r="AP13" s="182"/>
      <c r="AQ13" s="182"/>
      <c r="AR13" s="182"/>
      <c r="AS13" s="183"/>
      <c r="AT13" s="184"/>
      <c r="AU13" s="128"/>
      <c r="AV13" s="128"/>
    </row>
    <row r="14" spans="1:48" s="164" customFormat="1" ht="60" customHeight="1" x14ac:dyDescent="0.3">
      <c r="A14" s="92" t="s">
        <v>98</v>
      </c>
      <c r="B14" s="92" t="s">
        <v>141</v>
      </c>
      <c r="C14" s="95">
        <f>C9</f>
        <v>1264</v>
      </c>
      <c r="D14" s="98"/>
      <c r="E14" s="98"/>
      <c r="F14" s="98"/>
      <c r="G14" s="162"/>
      <c r="H14" s="162"/>
      <c r="I14" s="162"/>
      <c r="J14" s="98"/>
      <c r="K14" s="98"/>
      <c r="L14" s="98"/>
      <c r="M14" s="98"/>
      <c r="N14" s="98"/>
      <c r="O14" s="98"/>
      <c r="P14" s="99"/>
      <c r="Q14" s="99"/>
      <c r="R14" s="98"/>
      <c r="S14" s="98"/>
      <c r="T14" s="98"/>
      <c r="U14" s="98"/>
      <c r="V14" s="100"/>
      <c r="W14" s="98"/>
      <c r="X14" s="98"/>
      <c r="Y14" s="99"/>
      <c r="Z14" s="99"/>
      <c r="AA14" s="99"/>
      <c r="AB14" s="101"/>
      <c r="AC14" s="163"/>
      <c r="AD14" s="98"/>
      <c r="AE14" s="98"/>
      <c r="AF14" s="98"/>
      <c r="AG14" s="98"/>
      <c r="AH14" s="98"/>
      <c r="AI14" s="98"/>
      <c r="AJ14" s="170" t="s">
        <v>146</v>
      </c>
      <c r="AK14" s="170" t="s">
        <v>146</v>
      </c>
      <c r="AL14" s="98"/>
      <c r="AM14" s="171"/>
      <c r="AN14" s="171"/>
      <c r="AO14" s="171"/>
      <c r="AP14" s="171"/>
      <c r="AQ14" s="171"/>
      <c r="AR14" s="171"/>
      <c r="AS14" s="172"/>
      <c r="AT14" s="98"/>
      <c r="AU14" s="98"/>
      <c r="AV14" s="98"/>
    </row>
    <row r="15" spans="1:48" s="164" customFormat="1" ht="60" customHeight="1" x14ac:dyDescent="0.3">
      <c r="A15" s="92" t="s">
        <v>129</v>
      </c>
      <c r="B15" s="92" t="s">
        <v>142</v>
      </c>
      <c r="C15" s="95" t="str">
        <f t="shared" ref="C15:C17" si="1">C10</f>
        <v>Possible alternate to above Type PC</v>
      </c>
      <c r="D15" s="98"/>
      <c r="E15" s="98"/>
      <c r="F15" s="98"/>
      <c r="G15" s="162"/>
      <c r="H15" s="162"/>
      <c r="I15" s="162"/>
      <c r="J15" s="98"/>
      <c r="K15" s="98"/>
      <c r="L15" s="98"/>
      <c r="M15" s="98"/>
      <c r="N15" s="98"/>
      <c r="O15" s="98"/>
      <c r="P15" s="99"/>
      <c r="Q15" s="99"/>
      <c r="R15" s="98"/>
      <c r="S15" s="98"/>
      <c r="T15" s="98"/>
      <c r="U15" s="98"/>
      <c r="V15" s="100"/>
      <c r="W15" s="98"/>
      <c r="X15" s="98"/>
      <c r="Y15" s="99"/>
      <c r="Z15" s="99"/>
      <c r="AA15" s="99"/>
      <c r="AB15" s="101"/>
      <c r="AC15" s="163"/>
      <c r="AD15" s="98"/>
      <c r="AE15" s="98"/>
      <c r="AF15" s="98"/>
      <c r="AG15" s="98"/>
      <c r="AH15" s="98"/>
      <c r="AI15" s="98"/>
      <c r="AJ15" s="170" t="s">
        <v>146</v>
      </c>
      <c r="AK15" s="170" t="s">
        <v>146</v>
      </c>
      <c r="AL15" s="98"/>
      <c r="AM15" s="171"/>
      <c r="AN15" s="171"/>
      <c r="AO15" s="171"/>
      <c r="AP15" s="171"/>
      <c r="AQ15" s="171"/>
      <c r="AR15" s="171"/>
      <c r="AS15" s="172"/>
      <c r="AT15" s="98"/>
      <c r="AU15" s="98"/>
      <c r="AV15" s="98"/>
    </row>
    <row r="16" spans="1:48" s="164" customFormat="1" ht="60" customHeight="1" x14ac:dyDescent="0.3">
      <c r="A16" s="92" t="s">
        <v>139</v>
      </c>
      <c r="B16" s="92" t="s">
        <v>143</v>
      </c>
      <c r="C16" s="95" t="str">
        <f t="shared" si="1"/>
        <v>Possible alternate to above Type PC</v>
      </c>
      <c r="D16" s="98"/>
      <c r="E16" s="98"/>
      <c r="F16" s="98"/>
      <c r="G16" s="162"/>
      <c r="H16" s="162"/>
      <c r="I16" s="162"/>
      <c r="J16" s="98"/>
      <c r="K16" s="98"/>
      <c r="L16" s="98"/>
      <c r="M16" s="98"/>
      <c r="N16" s="98"/>
      <c r="O16" s="98"/>
      <c r="P16" s="99"/>
      <c r="Q16" s="99"/>
      <c r="R16" s="98"/>
      <c r="S16" s="98"/>
      <c r="T16" s="98"/>
      <c r="U16" s="98"/>
      <c r="V16" s="100"/>
      <c r="W16" s="98"/>
      <c r="X16" s="98"/>
      <c r="Y16" s="99"/>
      <c r="Z16" s="99"/>
      <c r="AA16" s="99"/>
      <c r="AB16" s="101"/>
      <c r="AC16" s="163"/>
      <c r="AD16" s="98"/>
      <c r="AE16" s="98"/>
      <c r="AF16" s="98"/>
      <c r="AG16" s="98"/>
      <c r="AH16" s="98"/>
      <c r="AI16" s="98"/>
      <c r="AJ16" s="170"/>
      <c r="AK16" s="170"/>
      <c r="AL16" s="98"/>
      <c r="AM16" s="171"/>
      <c r="AN16" s="171"/>
      <c r="AO16" s="171"/>
      <c r="AP16" s="171"/>
      <c r="AQ16" s="171"/>
      <c r="AR16" s="171"/>
      <c r="AS16" s="172"/>
      <c r="AT16" s="98"/>
      <c r="AU16" s="98"/>
      <c r="AV16" s="98"/>
    </row>
    <row r="17" spans="1:48" s="164" customFormat="1" ht="60" customHeight="1" x14ac:dyDescent="0.3">
      <c r="A17" s="92" t="s">
        <v>140</v>
      </c>
      <c r="B17" s="92" t="s">
        <v>144</v>
      </c>
      <c r="C17" s="95" t="str">
        <f t="shared" si="1"/>
        <v>Possible alternate to above Type PC</v>
      </c>
      <c r="D17" s="98"/>
      <c r="E17" s="98"/>
      <c r="F17" s="98"/>
      <c r="G17" s="162"/>
      <c r="H17" s="162"/>
      <c r="I17" s="162"/>
      <c r="J17" s="98"/>
      <c r="K17" s="98"/>
      <c r="L17" s="98"/>
      <c r="M17" s="98"/>
      <c r="N17" s="98"/>
      <c r="O17" s="98"/>
      <c r="P17" s="99"/>
      <c r="Q17" s="99"/>
      <c r="R17" s="98"/>
      <c r="S17" s="98"/>
      <c r="T17" s="98"/>
      <c r="U17" s="98"/>
      <c r="V17" s="100"/>
      <c r="W17" s="98"/>
      <c r="X17" s="98"/>
      <c r="Y17" s="99"/>
      <c r="Z17" s="99"/>
      <c r="AA17" s="99"/>
      <c r="AB17" s="101"/>
      <c r="AC17" s="163"/>
      <c r="AD17" s="98"/>
      <c r="AE17" s="98"/>
      <c r="AF17" s="98"/>
      <c r="AG17" s="98"/>
      <c r="AH17" s="98"/>
      <c r="AI17" s="98"/>
      <c r="AJ17" s="170"/>
      <c r="AK17" s="170"/>
      <c r="AL17" s="98"/>
      <c r="AM17" s="171"/>
      <c r="AN17" s="171"/>
      <c r="AO17" s="171"/>
      <c r="AP17" s="171"/>
      <c r="AQ17" s="171"/>
      <c r="AR17" s="171"/>
      <c r="AS17" s="172"/>
      <c r="AT17" s="98"/>
      <c r="AU17" s="98"/>
      <c r="AV17" s="98"/>
    </row>
  </sheetData>
  <sheetProtection algorithmName="SHA-512" hashValue="MNvGl3mFKIBZbmVRAhid90egNMVop0AukeE7LxWj7/K8GclIt/Rx06HZ7P5AJQENWwgHZ0/gVWA97fwfKw6GrQ==" saltValue="x84NgMjDfyyjG+1I9S9OTQ==" spinCount="100000" sheet="1" objects="1" scenarios="1"/>
  <mergeCells count="6">
    <mergeCell ref="AM1:AS1"/>
    <mergeCell ref="D1:E1"/>
    <mergeCell ref="A1:C1"/>
    <mergeCell ref="AT1:AV1"/>
    <mergeCell ref="F1:AB1"/>
    <mergeCell ref="AC1:AL1"/>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d96e41-233d-4157-b942-d21a04162111">
      <Terms xmlns="http://schemas.microsoft.com/office/infopath/2007/PartnerControls"/>
    </lcf76f155ced4ddcb4097134ff3c332f>
    <TaxCatchAll xmlns="c07aa104-f701-4bc5-9761-ef69d7ce6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A02629F161AE41ACD456BFAF1E3F97" ma:contentTypeVersion="18" ma:contentTypeDescription="Create a new document." ma:contentTypeScope="" ma:versionID="1f56a75f0705926a24d287259eb3a445">
  <xsd:schema xmlns:xsd="http://www.w3.org/2001/XMLSchema" xmlns:xs="http://www.w3.org/2001/XMLSchema" xmlns:p="http://schemas.microsoft.com/office/2006/metadata/properties" xmlns:ns2="ded96e41-233d-4157-b942-d21a04162111" xmlns:ns3="c07aa104-f701-4bc5-9761-ef69d7ce6855" targetNamespace="http://schemas.microsoft.com/office/2006/metadata/properties" ma:root="true" ma:fieldsID="b0b1d08e8874de0a977d5fc0e442d34d" ns2:_="" ns3:_="">
    <xsd:import namespace="ded96e41-233d-4157-b942-d21a04162111"/>
    <xsd:import namespace="c07aa104-f701-4bc5-9761-ef69d7ce68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96e41-233d-4157-b942-d21a04162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b9b1789-14b6-4d5e-aa7e-2fa393c799b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7aa104-f701-4bc5-9761-ef69d7ce68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ce9b23-088d-4b42-9b8f-a5d1dbb5fc09}" ma:internalName="TaxCatchAll" ma:showField="CatchAllData" ma:web="c07aa104-f701-4bc5-9761-ef69d7ce6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41D75-4D2D-4278-9D68-57E3E50E870B}">
  <ds:schemaRefs>
    <ds:schemaRef ds:uri="http://schemas.microsoft.com/sharepoint/v3/contenttype/forms"/>
  </ds:schemaRefs>
</ds:datastoreItem>
</file>

<file path=customXml/itemProps2.xml><?xml version="1.0" encoding="utf-8"?>
<ds:datastoreItem xmlns:ds="http://schemas.openxmlformats.org/officeDocument/2006/customXml" ds:itemID="{F888491F-C76D-4D12-9C39-9AD57D2299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9482B4B-12C0-445E-83CA-D8B6410C1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General Information</vt:lpstr>
      <vt:lpstr>Decorative Post-Top</vt:lpstr>
      <vt:lpstr>League Island &amp; C. Green Park</vt:lpstr>
      <vt:lpstr>Crescent Park</vt:lpstr>
      <vt:lpstr>Cobrahead Street &amp; Area</vt:lpstr>
      <vt:lpstr>Network Control System</vt:lpstr>
      <vt:lpstr>Photocell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mfuller</dc:creator>
  <cp:lastModifiedBy>Michael Fuller</cp:lastModifiedBy>
  <cp:lastPrinted>2019-04-04T12:27:33Z</cp:lastPrinted>
  <dcterms:created xsi:type="dcterms:W3CDTF">2019-03-15T13:36:16Z</dcterms:created>
  <dcterms:modified xsi:type="dcterms:W3CDTF">2026-05-29T12:58:42Z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0x01010014A02629F161AE41ACD456BFAF1E3F97</vt:lpwstr>
  </property>
</Properties>
</file>